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400" tabRatio="804" activeTab="7"/>
  </bookViews>
  <sheets>
    <sheet name="Crown Prelims - A Div" sheetId="6" r:id="rId1"/>
    <sheet name="Crown Prelims - B Div" sheetId="7" r:id="rId2"/>
    <sheet name="A &amp; B Team Stats" sheetId="2" r:id="rId3"/>
    <sheet name="A Individual Stats" sheetId="4" r:id="rId4"/>
    <sheet name="B Individual Stats" sheetId="10" r:id="rId5"/>
    <sheet name="Crown Tournament- A Div" sheetId="14" r:id="rId6"/>
    <sheet name="Crown Tournament- B Div" sheetId="15" r:id="rId7"/>
    <sheet name="Roster" sheetId="8" r:id="rId8"/>
  </sheets>
  <definedNames>
    <definedName name="_xlnm._FilterDatabase" localSheetId="3" hidden="1">'A Individual Stats'!$A$1:$A$47</definedName>
    <definedName name="_xlnm._FilterDatabase" localSheetId="4" hidden="1">'B Individual Stats'!$A$1:$A$48</definedName>
  </definedNames>
  <calcPr calcId="145621"/>
</workbook>
</file>

<file path=xl/calcChain.xml><?xml version="1.0" encoding="utf-8"?>
<calcChain xmlns="http://schemas.openxmlformats.org/spreadsheetml/2006/main">
  <c r="I35" i="15" l="1"/>
  <c r="I34" i="15"/>
  <c r="I33" i="15"/>
  <c r="D39" i="14"/>
  <c r="D42" i="14" s="1"/>
  <c r="I34" i="14" s="1"/>
  <c r="D38" i="14"/>
  <c r="D41" i="14" s="1"/>
  <c r="I33" i="14" s="1"/>
  <c r="D37" i="14"/>
  <c r="D43" i="14" s="1"/>
  <c r="I35" i="14" s="1"/>
  <c r="D25" i="7" l="1"/>
  <c r="D24" i="7"/>
  <c r="D23" i="7"/>
  <c r="D25" i="6"/>
  <c r="D24" i="6"/>
  <c r="D23" i="6"/>
  <c r="K25" i="2" l="1"/>
  <c r="L25" i="2"/>
  <c r="K26" i="2"/>
  <c r="L26" i="2"/>
  <c r="K23" i="2"/>
  <c r="L23" i="2"/>
  <c r="K24" i="2"/>
  <c r="L24" i="2"/>
  <c r="K29" i="2"/>
  <c r="L29" i="2"/>
  <c r="K27" i="2"/>
  <c r="L27" i="2"/>
  <c r="K28" i="2"/>
  <c r="L28" i="2"/>
  <c r="K30" i="2"/>
  <c r="L30" i="2"/>
  <c r="M28" i="2" l="1"/>
  <c r="M27" i="2"/>
  <c r="M26" i="2"/>
  <c r="M29" i="2"/>
  <c r="M23" i="2"/>
  <c r="M25" i="2"/>
  <c r="M30" i="2"/>
  <c r="M24" i="2"/>
  <c r="L8" i="10"/>
  <c r="K8" i="10"/>
  <c r="L21" i="10"/>
  <c r="K21" i="10"/>
  <c r="L30" i="10"/>
  <c r="K30" i="10"/>
  <c r="L36" i="10"/>
  <c r="K36" i="10"/>
  <c r="L35" i="10"/>
  <c r="K35" i="10"/>
  <c r="L33" i="10"/>
  <c r="K33" i="10"/>
  <c r="L12" i="10"/>
  <c r="K12" i="10"/>
  <c r="L17" i="10"/>
  <c r="K17" i="10"/>
  <c r="L14" i="10"/>
  <c r="K14" i="10"/>
  <c r="L26" i="10"/>
  <c r="K26" i="10"/>
  <c r="L25" i="10"/>
  <c r="K25" i="10"/>
  <c r="L22" i="10"/>
  <c r="K22" i="10"/>
  <c r="L16" i="10"/>
  <c r="K16" i="10"/>
  <c r="L11" i="10"/>
  <c r="K11" i="10"/>
  <c r="L18" i="10"/>
  <c r="K18" i="10"/>
  <c r="L37" i="10"/>
  <c r="K37" i="10"/>
  <c r="L15" i="10"/>
  <c r="K15" i="10"/>
  <c r="L9" i="10"/>
  <c r="K9" i="10"/>
  <c r="L32" i="10"/>
  <c r="K32" i="10"/>
  <c r="L19" i="10"/>
  <c r="K19" i="10"/>
  <c r="L24" i="10"/>
  <c r="K24" i="10"/>
  <c r="L20" i="10"/>
  <c r="K20" i="10"/>
  <c r="L7" i="10"/>
  <c r="K7" i="10"/>
  <c r="L28" i="10"/>
  <c r="K28" i="10"/>
  <c r="L6" i="10"/>
  <c r="K6" i="10"/>
  <c r="L34" i="10"/>
  <c r="K34" i="10"/>
  <c r="L31" i="10"/>
  <c r="K31" i="10"/>
  <c r="L23" i="10"/>
  <c r="K23" i="10"/>
  <c r="L13" i="10"/>
  <c r="K13" i="10"/>
  <c r="L38" i="10"/>
  <c r="K38" i="10"/>
  <c r="L5" i="10"/>
  <c r="K5" i="10"/>
  <c r="L10" i="10"/>
  <c r="K10" i="10"/>
  <c r="L29" i="10"/>
  <c r="K29" i="10"/>
  <c r="L27" i="10"/>
  <c r="K27" i="10"/>
  <c r="L13" i="2"/>
  <c r="L11" i="2"/>
  <c r="L14" i="2"/>
  <c r="L10" i="2"/>
  <c r="L15" i="2"/>
  <c r="L6" i="2"/>
  <c r="L8" i="2"/>
  <c r="L12" i="2"/>
  <c r="L9" i="2"/>
  <c r="L5" i="2"/>
  <c r="L7" i="2"/>
  <c r="L47" i="4"/>
  <c r="K47" i="4"/>
  <c r="L34" i="4"/>
  <c r="K34" i="4"/>
  <c r="L16" i="4"/>
  <c r="K16" i="4"/>
  <c r="L22" i="4"/>
  <c r="K22" i="4"/>
  <c r="L32" i="4"/>
  <c r="K32" i="4"/>
  <c r="L11" i="4"/>
  <c r="K11" i="4"/>
  <c r="L27" i="4"/>
  <c r="K27" i="4"/>
  <c r="L38" i="4"/>
  <c r="K38" i="4"/>
  <c r="L45" i="4"/>
  <c r="K45" i="4"/>
  <c r="L44" i="4"/>
  <c r="K44" i="4"/>
  <c r="L10" i="4"/>
  <c r="K10" i="4"/>
  <c r="L13" i="4"/>
  <c r="K13" i="4"/>
  <c r="L6" i="4"/>
  <c r="K6" i="4"/>
  <c r="L29" i="4"/>
  <c r="K29" i="4"/>
  <c r="L8" i="4"/>
  <c r="K8" i="4"/>
  <c r="L12" i="4"/>
  <c r="K12" i="4"/>
  <c r="L9" i="4"/>
  <c r="K9" i="4"/>
  <c r="L21" i="4"/>
  <c r="K21" i="4"/>
  <c r="L39" i="4"/>
  <c r="K39" i="4"/>
  <c r="L31" i="4"/>
  <c r="K31" i="4"/>
  <c r="L17" i="4"/>
  <c r="K17" i="4"/>
  <c r="L24" i="4"/>
  <c r="K24" i="4"/>
  <c r="L14" i="4"/>
  <c r="K14" i="4"/>
  <c r="L41" i="4"/>
  <c r="K41" i="4"/>
  <c r="L43" i="4"/>
  <c r="K43" i="4"/>
  <c r="L35" i="4"/>
  <c r="K35" i="4"/>
  <c r="L26" i="4"/>
  <c r="K26" i="4"/>
  <c r="G7" i="8"/>
  <c r="K13" i="2"/>
  <c r="K11" i="2"/>
  <c r="K14" i="2"/>
  <c r="K10" i="2"/>
  <c r="K15" i="2"/>
  <c r="K6" i="2"/>
  <c r="K8" i="2"/>
  <c r="M13" i="2" l="1"/>
  <c r="M15" i="2"/>
  <c r="M5" i="2"/>
  <c r="M11" i="2"/>
  <c r="M8" i="2"/>
  <c r="M7" i="2"/>
  <c r="M14" i="2"/>
  <c r="M12" i="2"/>
  <c r="M6" i="2"/>
  <c r="M10" i="2"/>
  <c r="M9" i="2"/>
  <c r="M27" i="10"/>
  <c r="M38" i="10"/>
  <c r="M34" i="10"/>
  <c r="M28" i="10"/>
  <c r="M15" i="10"/>
  <c r="M11" i="10"/>
  <c r="M25" i="10"/>
  <c r="M12" i="10"/>
  <c r="M5" i="10"/>
  <c r="M37" i="10"/>
  <c r="M26" i="10"/>
  <c r="M21" i="10"/>
  <c r="M10" i="10"/>
  <c r="M17" i="10"/>
  <c r="M31" i="10"/>
  <c r="M7" i="10"/>
  <c r="M16" i="10"/>
  <c r="M33" i="10"/>
  <c r="M23" i="10"/>
  <c r="M20" i="10"/>
  <c r="M19" i="10"/>
  <c r="M32" i="10"/>
  <c r="M22" i="10"/>
  <c r="M14" i="10"/>
  <c r="M35" i="10"/>
  <c r="M30" i="10"/>
  <c r="M8" i="10"/>
  <c r="M29" i="10"/>
  <c r="M9" i="10"/>
  <c r="M18" i="10"/>
  <c r="M36" i="10"/>
  <c r="M13" i="10"/>
  <c r="M6" i="10"/>
  <c r="M24" i="10"/>
  <c r="H21" i="7" l="1"/>
  <c r="H20" i="7"/>
  <c r="H19" i="7"/>
  <c r="H37" i="7"/>
  <c r="D37" i="7"/>
  <c r="H36" i="7"/>
  <c r="D36" i="7"/>
  <c r="H35" i="7"/>
  <c r="D35" i="7"/>
  <c r="H33" i="7"/>
  <c r="D33" i="7"/>
  <c r="H32" i="7"/>
  <c r="D32" i="7"/>
  <c r="H31" i="7"/>
  <c r="D31" i="7"/>
  <c r="H29" i="7"/>
  <c r="H28" i="7"/>
  <c r="D28" i="7"/>
  <c r="H27" i="7"/>
  <c r="H25" i="7"/>
  <c r="H24" i="7"/>
  <c r="H23" i="7"/>
  <c r="D21" i="7"/>
  <c r="D20" i="7"/>
  <c r="D19" i="7"/>
  <c r="H17" i="7"/>
  <c r="D17" i="7"/>
  <c r="H16" i="7"/>
  <c r="D16" i="7"/>
  <c r="H15" i="7"/>
  <c r="D15" i="7"/>
  <c r="H13" i="7"/>
  <c r="D13" i="7"/>
  <c r="H12" i="7"/>
  <c r="D12" i="7"/>
  <c r="H11" i="7"/>
  <c r="D11" i="7"/>
  <c r="H9" i="7"/>
  <c r="D9" i="7"/>
  <c r="H8" i="7"/>
  <c r="D8" i="7"/>
  <c r="H7" i="7"/>
  <c r="D7" i="7"/>
  <c r="D37" i="6"/>
  <c r="D36" i="6"/>
  <c r="D35" i="6"/>
  <c r="D33" i="6"/>
  <c r="H32" i="6"/>
  <c r="L37" i="6"/>
  <c r="L36" i="6"/>
  <c r="L35" i="6"/>
  <c r="L33" i="6"/>
  <c r="L32" i="6"/>
  <c r="L31" i="6"/>
  <c r="H9" i="6"/>
  <c r="H8" i="6"/>
  <c r="H7" i="6"/>
  <c r="L9" i="6"/>
  <c r="L8" i="6"/>
  <c r="L7" i="6"/>
  <c r="L29" i="6"/>
  <c r="L28" i="6"/>
  <c r="L27" i="6"/>
  <c r="L25" i="6"/>
  <c r="L24" i="6"/>
  <c r="L23" i="6"/>
  <c r="L17" i="6"/>
  <c r="L16" i="6"/>
  <c r="L15" i="6"/>
  <c r="L13" i="6"/>
  <c r="L12" i="6"/>
  <c r="L11" i="6"/>
  <c r="H17" i="6" l="1"/>
  <c r="H16" i="6"/>
  <c r="H15" i="6"/>
  <c r="H25" i="6"/>
  <c r="H24" i="6"/>
  <c r="H23" i="6"/>
  <c r="H21" i="6"/>
  <c r="H20" i="6"/>
  <c r="H19" i="6"/>
  <c r="D29" i="6"/>
  <c r="H29" i="6"/>
  <c r="H28" i="6"/>
  <c r="H27" i="6"/>
  <c r="D21" i="6"/>
  <c r="D20" i="6"/>
  <c r="D19" i="6"/>
  <c r="D17" i="6"/>
  <c r="D16" i="6"/>
  <c r="D15" i="6"/>
  <c r="H13" i="6"/>
  <c r="H12" i="6"/>
  <c r="H11" i="6"/>
  <c r="D9" i="6"/>
  <c r="D8" i="6"/>
  <c r="D7" i="6"/>
  <c r="K12" i="2" l="1"/>
  <c r="L42" i="4"/>
  <c r="K42" i="4"/>
  <c r="L18" i="4"/>
  <c r="K18" i="4"/>
  <c r="L23" i="4"/>
  <c r="K23" i="4"/>
  <c r="L20" i="4" l="1"/>
  <c r="K20" i="4"/>
  <c r="L40" i="4"/>
  <c r="K40" i="4"/>
  <c r="L36" i="4" l="1"/>
  <c r="K36" i="4"/>
  <c r="L37" i="4" l="1"/>
  <c r="K37" i="4"/>
  <c r="L25" i="4" l="1"/>
  <c r="L15" i="4"/>
  <c r="L28" i="4"/>
  <c r="L46" i="4"/>
  <c r="L5" i="4"/>
  <c r="L33" i="4"/>
  <c r="L7" i="4"/>
  <c r="L30" i="4"/>
  <c r="L19" i="4"/>
  <c r="K25" i="4"/>
  <c r="K15" i="4"/>
  <c r="K28" i="4"/>
  <c r="K46" i="4"/>
  <c r="K5" i="4"/>
  <c r="K33" i="4"/>
  <c r="K7" i="4"/>
  <c r="K30" i="4"/>
  <c r="K19" i="4"/>
  <c r="M30" i="4" l="1"/>
  <c r="M46" i="4"/>
  <c r="M7" i="4"/>
  <c r="M33" i="4"/>
  <c r="M15" i="4"/>
  <c r="M28" i="4"/>
  <c r="M19" i="4"/>
  <c r="M5" i="4"/>
  <c r="M47" i="4"/>
  <c r="M6" i="4"/>
  <c r="M43" i="4"/>
  <c r="M34" i="4"/>
  <c r="M11" i="4"/>
  <c r="M44" i="4"/>
  <c r="M29" i="4"/>
  <c r="M21" i="4"/>
  <c r="M24" i="4"/>
  <c r="M35" i="4"/>
  <c r="M27" i="4"/>
  <c r="M10" i="4"/>
  <c r="M39" i="4"/>
  <c r="M14" i="4"/>
  <c r="M25" i="4"/>
  <c r="M16" i="4"/>
  <c r="M8" i="4"/>
  <c r="M26" i="4"/>
  <c r="M22" i="4"/>
  <c r="M38" i="4"/>
  <c r="M13" i="4"/>
  <c r="M12" i="4"/>
  <c r="M31" i="4"/>
  <c r="M41" i="4"/>
  <c r="M32" i="4"/>
  <c r="M45" i="4"/>
  <c r="M9" i="4"/>
  <c r="M17" i="4"/>
  <c r="M42" i="4"/>
  <c r="M18" i="4"/>
  <c r="M23" i="4"/>
  <c r="M40" i="4"/>
  <c r="M20" i="4"/>
  <c r="M36" i="4"/>
  <c r="M37" i="4"/>
  <c r="K5" i="2"/>
  <c r="K9" i="2"/>
  <c r="K7" i="2"/>
</calcChain>
</file>

<file path=xl/sharedStrings.xml><?xml version="1.0" encoding="utf-8"?>
<sst xmlns="http://schemas.openxmlformats.org/spreadsheetml/2006/main" count="768" uniqueCount="291">
  <si>
    <t>Room 1</t>
  </si>
  <si>
    <t>Room 2</t>
  </si>
  <si>
    <t>Sc</t>
  </si>
  <si>
    <t>Pts</t>
  </si>
  <si>
    <t>The number of points for third place is either 1 or the (score/10)-2, whichever is greater.</t>
  </si>
  <si>
    <t>The number of points for second place is either 5 or the (score/10)-1, whichever is greater.</t>
  </si>
  <si>
    <t>The number of points for first place is either 10 or the score/10, whichever is greater.</t>
  </si>
  <si>
    <t>In case of a tie, points are awarded according to the team score at the end of question 20.</t>
  </si>
  <si>
    <t>Team</t>
  </si>
  <si>
    <t>Church</t>
  </si>
  <si>
    <t>Tot</t>
  </si>
  <si>
    <t>Q1</t>
  </si>
  <si>
    <t>Q2</t>
  </si>
  <si>
    <t>Q3</t>
  </si>
  <si>
    <t>Name</t>
  </si>
  <si>
    <t>Avg</t>
  </si>
  <si>
    <t>Rank</t>
  </si>
  <si>
    <t>A Division Team Statistics</t>
  </si>
  <si>
    <t>A Division Individual Statistics</t>
  </si>
  <si>
    <t>B Division Individual Statistics</t>
  </si>
  <si>
    <t>River Rock Church</t>
  </si>
  <si>
    <t>Grand Rapids Alliance</t>
  </si>
  <si>
    <t>60 Pounds of Flour</t>
  </si>
  <si>
    <t>Alyson Koehn</t>
  </si>
  <si>
    <t>Jarrett Nelson</t>
  </si>
  <si>
    <t>Caralynn Nelson</t>
  </si>
  <si>
    <t>Laura Zajac</t>
  </si>
  <si>
    <t>Melissa Zajac</t>
  </si>
  <si>
    <t>* These scores are from overtime.</t>
  </si>
  <si>
    <t>Unquenchable Fire</t>
  </si>
  <si>
    <t>NCD Invitational at Crown College --- January 13-14, 2017</t>
  </si>
  <si>
    <t>Friday</t>
  </si>
  <si>
    <t>Saturday</t>
  </si>
  <si>
    <t>Chapel</t>
  </si>
  <si>
    <t>Frozen Cold</t>
  </si>
  <si>
    <t>Up North</t>
  </si>
  <si>
    <t>Justified Illumination</t>
  </si>
  <si>
    <t>Found Coins</t>
  </si>
  <si>
    <t>Canucks</t>
  </si>
  <si>
    <t>AHHA</t>
  </si>
  <si>
    <t>Eh Sayers</t>
  </si>
  <si>
    <t>Blizzard Warning</t>
  </si>
  <si>
    <t>Lambs Among Wolves</t>
  </si>
  <si>
    <t>JAWS</t>
  </si>
  <si>
    <t>W121</t>
  </si>
  <si>
    <t xml:space="preserve"> </t>
  </si>
  <si>
    <t>E129</t>
  </si>
  <si>
    <t>Room 3</t>
  </si>
  <si>
    <t>------------------------------ A Division -----------------------------</t>
  </si>
  <si>
    <t>Soular Power</t>
  </si>
  <si>
    <t>Bible Girls</t>
  </si>
  <si>
    <t>Butter STEW Warriors</t>
  </si>
  <si>
    <t>Oh, Dear!</t>
  </si>
  <si>
    <t>Wiley Coyotes</t>
  </si>
  <si>
    <t>The Investigators</t>
  </si>
  <si>
    <t xml:space="preserve">Marshfield </t>
  </si>
  <si>
    <t>Q4</t>
  </si>
  <si>
    <t>Q5</t>
  </si>
  <si>
    <t>Q6</t>
  </si>
  <si>
    <t>Q7</t>
  </si>
  <si>
    <t>Q8</t>
  </si>
  <si>
    <t xml:space="preserve">AHHA </t>
  </si>
  <si>
    <t xml:space="preserve">JAWS </t>
  </si>
  <si>
    <t xml:space="preserve">Found Coins </t>
  </si>
  <si>
    <t>Appleton Alliance</t>
  </si>
  <si>
    <t>Alliance Bible Church, Mequon</t>
  </si>
  <si>
    <t>Canadian Midwest Quizzing</t>
  </si>
  <si>
    <t>Aili Olson</t>
  </si>
  <si>
    <t>Hope Tower</t>
  </si>
  <si>
    <t>Haven Dexter</t>
  </si>
  <si>
    <t>Jackson Pennings</t>
  </si>
  <si>
    <t>Angel Guevara</t>
  </si>
  <si>
    <t>William Strasburg</t>
  </si>
  <si>
    <t>Simeon Fyksen</t>
  </si>
  <si>
    <t>Hope Hanson</t>
  </si>
  <si>
    <t>Michael Strasburg</t>
  </si>
  <si>
    <t>Jeffrey Pennings</t>
  </si>
  <si>
    <t>Harleigh Brunette</t>
  </si>
  <si>
    <t>Noah Stiemke</t>
  </si>
  <si>
    <t>Timothy Pressley</t>
  </si>
  <si>
    <t>Matthew Wiest</t>
  </si>
  <si>
    <t>Luke Wiest</t>
  </si>
  <si>
    <t>Lauren Junker-LaDoux</t>
  </si>
  <si>
    <t>Melody Jenkins</t>
  </si>
  <si>
    <t>Levi Scott</t>
  </si>
  <si>
    <t>Josiah Koskinen</t>
  </si>
  <si>
    <t>Kylie McCombe</t>
  </si>
  <si>
    <t>Olivia Duero</t>
  </si>
  <si>
    <t>Alia Fortney</t>
  </si>
  <si>
    <t>Lawrence Schneider</t>
  </si>
  <si>
    <t>Elijah Adrian</t>
  </si>
  <si>
    <t>Kiersten Sundin</t>
  </si>
  <si>
    <t>Amy May Yanke</t>
  </si>
  <si>
    <t>Hannah Matthews</t>
  </si>
  <si>
    <t>Keturah Adrian</t>
  </si>
  <si>
    <t>Presley Reddekopp</t>
  </si>
  <si>
    <t>Graeme Matthews</t>
  </si>
  <si>
    <t>Jessica Bernard</t>
  </si>
  <si>
    <t>Caleb Sundin</t>
  </si>
  <si>
    <t>Adam Morris</t>
  </si>
  <si>
    <t>Claudia Lee Wall</t>
  </si>
  <si>
    <t>Silas Watts</t>
  </si>
  <si>
    <t>Joshua Adrian</t>
  </si>
  <si>
    <t>Payton Reddekopp</t>
  </si>
  <si>
    <t>Amy Wickstrom</t>
  </si>
  <si>
    <t>Kevin Devilla</t>
  </si>
  <si>
    <t>Maria Grun</t>
  </si>
  <si>
    <t>Elise Alder</t>
  </si>
  <si>
    <t>Aida Lissel-DeCorby</t>
  </si>
  <si>
    <t>Eliza Petty</t>
  </si>
  <si>
    <t>A Division</t>
  </si>
  <si>
    <t>Team Name</t>
  </si>
  <si>
    <t>Quizzer 1</t>
  </si>
  <si>
    <t>Quizzer 2</t>
  </si>
  <si>
    <t>Quizzer 3</t>
  </si>
  <si>
    <t>Quizzer 4</t>
  </si>
  <si>
    <t>Quizzer 5</t>
  </si>
  <si>
    <t>Coach(es)</t>
  </si>
  <si>
    <t>Jessica Tower</t>
  </si>
  <si>
    <t>Jaci Strasburg</t>
  </si>
  <si>
    <t>Henry Pressley</t>
  </si>
  <si>
    <t>Paul Koskinen
Gretchen Hyink</t>
  </si>
  <si>
    <t>James McCombe</t>
  </si>
  <si>
    <t>Brittany Haight</t>
  </si>
  <si>
    <t>Grace Adrian
Kristen Janzen</t>
  </si>
  <si>
    <t>Kevin Adrian</t>
  </si>
  <si>
    <t>Sherri Plett</t>
  </si>
  <si>
    <t>Amy Harms</t>
  </si>
  <si>
    <t>B Division</t>
  </si>
  <si>
    <t>Weston Dorn</t>
  </si>
  <si>
    <t>Eli Guevara</t>
  </si>
  <si>
    <t>Katelyn Flanagan</t>
  </si>
  <si>
    <t>Megan Strenn</t>
  </si>
  <si>
    <t>Kathryn Pennings</t>
  </si>
  <si>
    <t>Logan Strasburg</t>
  </si>
  <si>
    <t>Aaliyah Alberts</t>
  </si>
  <si>
    <t>Josie Mader</t>
  </si>
  <si>
    <t>Amara Strenn</t>
  </si>
  <si>
    <t>Mindy Webster</t>
  </si>
  <si>
    <t>Payton Alberts</t>
  </si>
  <si>
    <t>Kyra Lefeber</t>
  </si>
  <si>
    <t>Emily Dorn</t>
  </si>
  <si>
    <t>Elsa Guevara</t>
  </si>
  <si>
    <t>Brehanna Cohen</t>
  </si>
  <si>
    <t>Andrea Pennings</t>
  </si>
  <si>
    <t>Silas Pressley</t>
  </si>
  <si>
    <t>Adam Stiemke</t>
  </si>
  <si>
    <t>Bekah Stiemke</t>
  </si>
  <si>
    <t>Grace Entinger</t>
  </si>
  <si>
    <t>Bereket Assefa</t>
  </si>
  <si>
    <t>Patrick Stiemke</t>
  </si>
  <si>
    <t xml:space="preserve">The Investigators </t>
  </si>
  <si>
    <t>Alex Junker-LaDoux</t>
  </si>
  <si>
    <t>Adelynn Jenkins</t>
  </si>
  <si>
    <t>Gabrielle Fawcett</t>
  </si>
  <si>
    <t>Hannah Fawcett</t>
  </si>
  <si>
    <t>Chris Jenkins
Samantha LaDoux</t>
  </si>
  <si>
    <t>Elijah Fish</t>
  </si>
  <si>
    <t>Clinton Tompkins</t>
  </si>
  <si>
    <t>Matthew McEwen</t>
  </si>
  <si>
    <t>Gavin Hill</t>
  </si>
  <si>
    <t>Greta Hill</t>
  </si>
  <si>
    <t>Julie Hill</t>
  </si>
  <si>
    <t>Judah Wiley</t>
  </si>
  <si>
    <t>Phinehas Wiley</t>
  </si>
  <si>
    <t>Kyle Fortney</t>
  </si>
  <si>
    <t xml:space="preserve">Unquenchable Fire  </t>
  </si>
  <si>
    <t>Adam Koehn
David Nelson</t>
  </si>
  <si>
    <t>East Gate Alliance Church</t>
  </si>
  <si>
    <t>Marshfield</t>
  </si>
  <si>
    <t xml:space="preserve">Unquenchable Fire </t>
  </si>
  <si>
    <t>90*</t>
  </si>
  <si>
    <t>60*</t>
  </si>
  <si>
    <t>Room 5</t>
  </si>
  <si>
    <t>Room 4</t>
  </si>
  <si>
    <t>------------------------------ B Division -----------------------------</t>
  </si>
  <si>
    <t>B Division Team Statistics</t>
  </si>
  <si>
    <t>160*</t>
  </si>
  <si>
    <t>150*</t>
  </si>
  <si>
    <t>140*</t>
  </si>
  <si>
    <t>100*</t>
  </si>
  <si>
    <t>170*</t>
  </si>
  <si>
    <t>130*</t>
  </si>
  <si>
    <t>120*</t>
  </si>
  <si>
    <t>80*</t>
  </si>
  <si>
    <t>Aa</t>
  </si>
  <si>
    <t>Ab</t>
  </si>
  <si>
    <t>Ac</t>
  </si>
  <si>
    <t>Ba</t>
  </si>
  <si>
    <t>Bb</t>
  </si>
  <si>
    <t>Ad</t>
  </si>
  <si>
    <t>1 of Aa</t>
  </si>
  <si>
    <t>Ae</t>
  </si>
  <si>
    <t>Af</t>
  </si>
  <si>
    <t>3 of Aa</t>
  </si>
  <si>
    <t>Bc</t>
  </si>
  <si>
    <t>1 of Bb</t>
  </si>
  <si>
    <t>Bd</t>
  </si>
  <si>
    <t>2 of Bb</t>
  </si>
  <si>
    <t>1 of Ab</t>
  </si>
  <si>
    <t>2 of Ab</t>
  </si>
  <si>
    <t>3 of Ab</t>
  </si>
  <si>
    <t>1 of Ac</t>
  </si>
  <si>
    <t>3 of Ac</t>
  </si>
  <si>
    <t>2 of Ba</t>
  </si>
  <si>
    <t>3 of Ba</t>
  </si>
  <si>
    <t>Ag</t>
  </si>
  <si>
    <t>2 of Ad</t>
  </si>
  <si>
    <t>Ah</t>
  </si>
  <si>
    <t>2 of Aa</t>
  </si>
  <si>
    <t>Ai</t>
  </si>
  <si>
    <t>1 of Af</t>
  </si>
  <si>
    <t>Be</t>
  </si>
  <si>
    <t>1 of Ba</t>
  </si>
  <si>
    <t>Bf</t>
  </si>
  <si>
    <t>3 of Bb</t>
  </si>
  <si>
    <t>1 of Ae</t>
  </si>
  <si>
    <t>2 of Ae</t>
  </si>
  <si>
    <t>3 of Ae</t>
  </si>
  <si>
    <t>1 of Bc</t>
  </si>
  <si>
    <t>3 of Bc</t>
  </si>
  <si>
    <t>3 of Ad</t>
  </si>
  <si>
    <t>2 of Ac</t>
  </si>
  <si>
    <t>2 of Af</t>
  </si>
  <si>
    <t>1 of Bd</t>
  </si>
  <si>
    <t>3 of Bd</t>
  </si>
  <si>
    <t>Aj</t>
  </si>
  <si>
    <t>3 of Ag</t>
  </si>
  <si>
    <t>Bg</t>
  </si>
  <si>
    <t>2 of Be</t>
  </si>
  <si>
    <t>Bh</t>
  </si>
  <si>
    <t>1 of Bf</t>
  </si>
  <si>
    <t>2 of Ah</t>
  </si>
  <si>
    <t>2 of Bc</t>
  </si>
  <si>
    <t>2 of Bd</t>
  </si>
  <si>
    <t>1 of Ai</t>
  </si>
  <si>
    <t>3 of Be</t>
  </si>
  <si>
    <t>2 of Bf</t>
  </si>
  <si>
    <t>Ak</t>
  </si>
  <si>
    <t>2 of Ag</t>
  </si>
  <si>
    <t>Am</t>
  </si>
  <si>
    <t>2 of Ai</t>
  </si>
  <si>
    <t>Bi</t>
  </si>
  <si>
    <t>2 of Bg</t>
  </si>
  <si>
    <t>1 of Ah</t>
  </si>
  <si>
    <t>3 of Ah</t>
  </si>
  <si>
    <t>3 of Bg</t>
  </si>
  <si>
    <t>1 of Aj</t>
  </si>
  <si>
    <t>3 of Aj</t>
  </si>
  <si>
    <t>1 of Bh</t>
  </si>
  <si>
    <t>A Final #1</t>
  </si>
  <si>
    <t>A Division Ranking</t>
  </si>
  <si>
    <t>A Final #2</t>
  </si>
  <si>
    <t>A Final #3</t>
  </si>
  <si>
    <t>Ak #2</t>
  </si>
  <si>
    <t>Ak #3</t>
  </si>
  <si>
    <t>B Final</t>
  </si>
  <si>
    <t>AJ #2</t>
  </si>
  <si>
    <t>1 of B-g</t>
  </si>
  <si>
    <t>Am #1</t>
  </si>
  <si>
    <t>1 of B-i</t>
  </si>
  <si>
    <t>Am #2</t>
  </si>
  <si>
    <t>Am #3</t>
  </si>
  <si>
    <t>Ai #3</t>
  </si>
  <si>
    <t>Af #3</t>
  </si>
  <si>
    <t>B Division Ranking</t>
  </si>
  <si>
    <t>B Final #1</t>
  </si>
  <si>
    <t>B Final #2</t>
  </si>
  <si>
    <t>B Final #3</t>
  </si>
  <si>
    <t>B-i #2</t>
  </si>
  <si>
    <t>B-i #3</t>
  </si>
  <si>
    <t>B-h #2</t>
  </si>
  <si>
    <t>B-h #3</t>
  </si>
  <si>
    <t>B-f #3</t>
  </si>
  <si>
    <t>1 of B-e</t>
  </si>
  <si>
    <t>NCD Invitational at Crown College --- January 14, 2017</t>
  </si>
  <si>
    <t>------------------------------ A Division Tournament -----------------------------</t>
  </si>
  <si>
    <t>1 of Ad</t>
  </si>
  <si>
    <t>1 of Ag</t>
  </si>
  <si>
    <t>1 of Ak</t>
  </si>
  <si>
    <t>Az #1</t>
  </si>
  <si>
    <t>Az #2</t>
  </si>
  <si>
    <t>Az#3</t>
  </si>
  <si>
    <t>------------------------------ B Division Tournament -----------------------------</t>
  </si>
  <si>
    <t>110*</t>
  </si>
  <si>
    <t>70*</t>
  </si>
  <si>
    <t>Redo of Contested Quiz</t>
  </si>
  <si>
    <t>Seed</t>
  </si>
  <si>
    <t>Parkside Church</t>
  </si>
  <si>
    <t>B Division Final</t>
  </si>
  <si>
    <t>A Division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</si>
</sst>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"/>
    <numFmt numFmtId="165" formatCode="0.0"/>
    <numFmt numFmtId="166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Monotype Corsiva"/>
      <family val="4"/>
    </font>
    <font>
      <b/>
      <sz val="12"/>
      <color theme="1"/>
      <name val="Monotype Corsiva"/>
      <family val="4"/>
    </font>
    <font>
      <b/>
      <sz val="18"/>
      <color theme="1"/>
      <name val="Monotype Corsiva"/>
      <family val="4"/>
    </font>
    <font>
      <b/>
      <sz val="11"/>
      <color rgb="FF000000"/>
      <name val="Calibri"/>
      <family val="2"/>
      <scheme val="minor"/>
    </font>
    <font>
      <b/>
      <sz val="20"/>
      <color theme="1"/>
      <name val="Monotype Corsiva"/>
      <family val="4"/>
    </font>
    <font>
      <b/>
      <sz val="12"/>
      <color theme="1"/>
      <name val="Pristina"/>
      <family val="4"/>
    </font>
    <font>
      <b/>
      <sz val="14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14"/>
      <color theme="1"/>
      <name val="Harrington"/>
      <family val="5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8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6" xfId="0" applyBorder="1"/>
    <xf numFmtId="0" fontId="1" fillId="0" borderId="7" xfId="0" applyFont="1" applyBorder="1"/>
    <xf numFmtId="0" fontId="0" fillId="0" borderId="9" xfId="0" applyBorder="1"/>
    <xf numFmtId="2" fontId="0" fillId="0" borderId="0" xfId="0" applyNumberFormat="1" applyBorder="1"/>
    <xf numFmtId="164" fontId="0" fillId="0" borderId="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0" xfId="0" applyFill="1"/>
    <xf numFmtId="0" fontId="0" fillId="0" borderId="11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9" xfId="0" applyFill="1" applyBorder="1"/>
    <xf numFmtId="0" fontId="1" fillId="0" borderId="8" xfId="0" applyFont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/>
    </xf>
    <xf numFmtId="166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18" fontId="1" fillId="0" borderId="0" xfId="0" applyNumberFormat="1" applyFont="1"/>
    <xf numFmtId="0" fontId="7" fillId="0" borderId="0" xfId="0" applyFont="1" applyAlignment="1">
      <alignment horizontal="center"/>
    </xf>
    <xf numFmtId="18" fontId="0" fillId="0" borderId="0" xfId="0" applyNumberForma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8" fontId="1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8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/>
    <xf numFmtId="0" fontId="0" fillId="0" borderId="23" xfId="0" applyBorder="1"/>
    <xf numFmtId="0" fontId="0" fillId="0" borderId="24" xfId="0" applyBorder="1"/>
    <xf numFmtId="0" fontId="0" fillId="0" borderId="23" xfId="0" applyFill="1" applyBorder="1"/>
    <xf numFmtId="2" fontId="0" fillId="0" borderId="24" xfId="0" applyNumberFormat="1" applyFill="1" applyBorder="1"/>
    <xf numFmtId="0" fontId="0" fillId="0" borderId="25" xfId="0" applyFill="1" applyBorder="1"/>
    <xf numFmtId="164" fontId="0" fillId="0" borderId="5" xfId="0" applyNumberFormat="1" applyFont="1" applyBorder="1" applyAlignment="1">
      <alignment horizontal="center"/>
    </xf>
    <xf numFmtId="0" fontId="0" fillId="0" borderId="26" xfId="0" applyBorder="1"/>
    <xf numFmtId="0" fontId="6" fillId="0" borderId="0" xfId="0" applyFont="1" applyAlignment="1">
      <alignment vertical="center"/>
    </xf>
    <xf numFmtId="0" fontId="0" fillId="0" borderId="0" xfId="0" applyFill="1" applyProtection="1"/>
    <xf numFmtId="0" fontId="9" fillId="0" borderId="0" xfId="0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 wrapText="1"/>
    </xf>
    <xf numFmtId="0" fontId="1" fillId="0" borderId="4" xfId="0" applyFont="1" applyBorder="1"/>
    <xf numFmtId="0" fontId="0" fillId="0" borderId="25" xfId="0" applyBorder="1"/>
    <xf numFmtId="0" fontId="0" fillId="0" borderId="9" xfId="0" applyFill="1" applyBorder="1" applyProtection="1"/>
    <xf numFmtId="0" fontId="0" fillId="0" borderId="0" xfId="0" applyFill="1" applyBorder="1" applyProtection="1"/>
    <xf numFmtId="0" fontId="0" fillId="0" borderId="23" xfId="0" applyFill="1" applyBorder="1" applyProtection="1"/>
    <xf numFmtId="0" fontId="0" fillId="0" borderId="24" xfId="0" applyFill="1" applyBorder="1" applyProtection="1"/>
    <xf numFmtId="0" fontId="0" fillId="0" borderId="24" xfId="0" applyFill="1" applyBorder="1"/>
    <xf numFmtId="0" fontId="0" fillId="0" borderId="26" xfId="0" applyFill="1" applyBorder="1"/>
    <xf numFmtId="165" fontId="0" fillId="0" borderId="24" xfId="0" applyNumberFormat="1" applyBorder="1"/>
    <xf numFmtId="165" fontId="0" fillId="0" borderId="0" xfId="0" applyNumberFormat="1" applyFill="1" applyBorder="1"/>
    <xf numFmtId="0" fontId="4" fillId="0" borderId="0" xfId="0" applyFont="1" applyBorder="1" applyAlignment="1">
      <alignment vertical="center"/>
    </xf>
    <xf numFmtId="0" fontId="12" fillId="0" borderId="45" xfId="0" applyFont="1" applyBorder="1"/>
    <xf numFmtId="0" fontId="12" fillId="0" borderId="0" xfId="0" applyFont="1"/>
    <xf numFmtId="0" fontId="0" fillId="0" borderId="46" xfId="0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3" borderId="47" xfId="0" applyFont="1" applyFill="1" applyBorder="1"/>
    <xf numFmtId="0" fontId="0" fillId="0" borderId="1" xfId="0" applyFont="1" applyBorder="1" applyAlignment="1">
      <alignment horizontal="center" vertical="center"/>
    </xf>
    <xf numFmtId="0" fontId="12" fillId="0" borderId="46" xfId="0" applyFont="1" applyBorder="1"/>
    <xf numFmtId="0" fontId="12" fillId="4" borderId="47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textRotation="90" wrapText="1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quotePrefix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1" fillId="0" borderId="16" xfId="0" applyFont="1" applyBorder="1" applyAlignment="1">
      <alignment horizontal="left"/>
    </xf>
    <xf numFmtId="164" fontId="1" fillId="0" borderId="1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18" fontId="0" fillId="3" borderId="47" xfId="0" applyNumberFormat="1" applyFill="1" applyBorder="1" applyAlignment="1">
      <alignment horizontal="center" vertical="center" textRotation="90" wrapText="1"/>
    </xf>
    <xf numFmtId="18" fontId="0" fillId="3" borderId="46" xfId="0" applyNumberFormat="1" applyFill="1" applyBorder="1" applyAlignment="1">
      <alignment horizontal="center" vertical="center" textRotation="90" wrapText="1"/>
    </xf>
    <xf numFmtId="18" fontId="0" fillId="3" borderId="45" xfId="0" applyNumberForma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left" vertical="center" textRotation="90" wrapText="1"/>
    </xf>
    <xf numFmtId="0" fontId="0" fillId="0" borderId="0" xfId="0" applyFont="1" applyFill="1" applyBorder="1" applyAlignment="1">
      <alignment horizontal="left" vertical="center" textRotation="90" wrapText="1"/>
    </xf>
    <xf numFmtId="18" fontId="0" fillId="4" borderId="47" xfId="0" applyNumberFormat="1" applyFill="1" applyBorder="1" applyAlignment="1">
      <alignment horizontal="center" vertical="center" textRotation="90" wrapText="1"/>
    </xf>
    <xf numFmtId="18" fontId="0" fillId="4" borderId="46" xfId="0" applyNumberFormat="1" applyFill="1" applyBorder="1" applyAlignment="1">
      <alignment horizontal="center" vertical="center" textRotation="90" wrapText="1"/>
    </xf>
    <xf numFmtId="18" fontId="0" fillId="4" borderId="45" xfId="0" applyNumberForma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0" fillId="0" borderId="24" xfId="0" applyFont="1" applyFill="1" applyBorder="1" applyAlignment="1" applyProtection="1">
      <alignment horizontal="center"/>
    </xf>
  </cellXfs>
  <cellStyles count="1">
    <cellStyle name="Normal" xfId="0" builtinId="0"/>
  </cellStyles>
  <dxfs count="40"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CC"/>
      <color rgb="FFFFD700"/>
      <color rgb="FFFFD6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Normal="100" workbookViewId="0">
      <selection activeCell="Q29" sqref="Q29"/>
    </sheetView>
  </sheetViews>
  <sheetFormatPr defaultColWidth="8.7109375" defaultRowHeight="15" x14ac:dyDescent="0.25"/>
  <cols>
    <col min="1" max="1" width="9" style="16" bestFit="1" customWidth="1"/>
    <col min="2" max="2" width="20.5703125" style="16" bestFit="1" customWidth="1"/>
    <col min="3" max="3" width="5" style="23" bestFit="1" customWidth="1"/>
    <col min="4" max="4" width="3.7109375" style="23" bestFit="1" customWidth="1"/>
    <col min="5" max="5" width="3.7109375" style="16" customWidth="1"/>
    <col min="6" max="6" width="20.5703125" style="16" bestFit="1" customWidth="1"/>
    <col min="7" max="7" width="5" style="23" bestFit="1" customWidth="1"/>
    <col min="8" max="8" width="3.7109375" style="23" bestFit="1" customWidth="1"/>
    <col min="9" max="9" width="3.7109375" style="16" customWidth="1"/>
    <col min="10" max="10" width="20.5703125" style="16" bestFit="1" customWidth="1"/>
    <col min="11" max="11" width="4" style="16" bestFit="1" customWidth="1"/>
    <col min="12" max="12" width="3.7109375" style="16" bestFit="1" customWidth="1"/>
    <col min="13" max="13" width="8.7109375" style="16"/>
    <col min="14" max="14" width="8.7109375" style="16" customWidth="1"/>
    <col min="15" max="16384" width="8.7109375" style="16"/>
  </cols>
  <sheetData>
    <row r="1" spans="1:13" ht="11.25" customHeight="1" x14ac:dyDescent="0.25">
      <c r="A1" s="24"/>
      <c r="B1" s="110" t="s">
        <v>30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1.25" customHeight="1" x14ac:dyDescent="0.25">
      <c r="A2" s="24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ht="11.25" customHeight="1" x14ac:dyDescent="0.25">
      <c r="A3" s="24"/>
      <c r="B3" s="28"/>
      <c r="C3" s="28"/>
      <c r="D3" s="28"/>
      <c r="E3" s="24"/>
      <c r="F3" s="24"/>
      <c r="G3" s="24"/>
      <c r="H3" s="24"/>
      <c r="I3" s="24"/>
    </row>
    <row r="4" spans="1:13" ht="18.75" x14ac:dyDescent="0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 ht="15.75" x14ac:dyDescent="0.25">
      <c r="B5" s="112" t="s">
        <v>0</v>
      </c>
      <c r="C5" s="112"/>
      <c r="D5" s="112"/>
      <c r="E5" s="25"/>
      <c r="F5" s="112" t="s">
        <v>1</v>
      </c>
      <c r="G5" s="112"/>
      <c r="H5" s="112"/>
      <c r="I5" s="25"/>
      <c r="J5" s="112" t="s">
        <v>47</v>
      </c>
      <c r="K5" s="112"/>
      <c r="L5" s="112"/>
    </row>
    <row r="6" spans="1:13" ht="18" x14ac:dyDescent="0.4">
      <c r="A6" s="29" t="s">
        <v>31</v>
      </c>
      <c r="B6" s="30" t="s">
        <v>33</v>
      </c>
      <c r="C6" s="27" t="s">
        <v>2</v>
      </c>
      <c r="D6" s="27" t="s">
        <v>3</v>
      </c>
      <c r="E6" s="26"/>
      <c r="F6" s="30" t="s">
        <v>44</v>
      </c>
      <c r="G6" s="27" t="s">
        <v>2</v>
      </c>
      <c r="H6" s="27" t="s">
        <v>3</v>
      </c>
      <c r="I6" s="26"/>
      <c r="J6" s="30" t="s">
        <v>46</v>
      </c>
      <c r="K6" s="27" t="s">
        <v>2</v>
      </c>
      <c r="L6" s="27" t="s">
        <v>3</v>
      </c>
      <c r="M6" s="26"/>
    </row>
    <row r="7" spans="1:13" ht="18.75" customHeight="1" x14ac:dyDescent="0.25">
      <c r="A7" s="31">
        <v>0.8125</v>
      </c>
      <c r="B7" s="32" t="s">
        <v>34</v>
      </c>
      <c r="C7" s="33">
        <v>120</v>
      </c>
      <c r="D7" s="34">
        <f>IF(C7=MAX(C7:C9),MAX(10,C7/10),IF(C7=MIN(C7:C9),MAX(1,C7/10-2),MAX(5,C7/10-1)))</f>
        <v>12</v>
      </c>
      <c r="E7" s="22"/>
      <c r="F7" s="32" t="s">
        <v>22</v>
      </c>
      <c r="G7" s="33">
        <v>110</v>
      </c>
      <c r="H7" s="34">
        <f>IF(G7=MAX(G7:G9),MAX(10,G7/10),IF(G7=MIN(G7:G9),MAX(1,G7/10-2),MAX(5,G7/10-1)))</f>
        <v>10</v>
      </c>
      <c r="I7" s="22"/>
      <c r="J7" s="32" t="s">
        <v>41</v>
      </c>
      <c r="K7" s="33">
        <v>10</v>
      </c>
      <c r="L7" s="34">
        <f>IF(K7=MAX(K7:K9),MAX(10,K7/10),IF(K7=MIN(K7:K9),MAX(1,K7/10-2),MAX(5,K7/10-1)))</f>
        <v>1</v>
      </c>
      <c r="M7" s="4"/>
    </row>
    <row r="8" spans="1:13" ht="18.75" customHeight="1" x14ac:dyDescent="0.25">
      <c r="A8" s="31"/>
      <c r="B8" s="35" t="s">
        <v>35</v>
      </c>
      <c r="C8" s="36">
        <v>60</v>
      </c>
      <c r="D8" s="37">
        <f>IF(C8=MAX(C7:C9),MAX(10,C8/10),IF(C8=MIN(C7:C9),MAX(1,C8/10-2),MAX(5,C8/10-1)))</f>
        <v>4</v>
      </c>
      <c r="E8" s="22"/>
      <c r="F8" s="35" t="s">
        <v>40</v>
      </c>
      <c r="G8" s="36">
        <v>50</v>
      </c>
      <c r="H8" s="37">
        <f>IF(G8=MAX(G7:G9),MAX(10,G8/10),IF(G8=MIN(G7:G9),MAX(1,G8/10-2),MAX(5,G8/10-1)))</f>
        <v>3</v>
      </c>
      <c r="I8" s="22"/>
      <c r="J8" s="35" t="s">
        <v>42</v>
      </c>
      <c r="K8" s="36">
        <v>150</v>
      </c>
      <c r="L8" s="37">
        <f>IF(K8=MAX(K7:K9),MAX(10,K8/10),IF(K8=MIN(K7:K9),MAX(1,K8/10-2),MAX(5,K8/10-1)))</f>
        <v>15</v>
      </c>
      <c r="M8" s="4"/>
    </row>
    <row r="9" spans="1:13" ht="18.75" customHeight="1" x14ac:dyDescent="0.25">
      <c r="A9" s="31"/>
      <c r="B9" s="38" t="s">
        <v>36</v>
      </c>
      <c r="C9" s="39">
        <v>100</v>
      </c>
      <c r="D9" s="40">
        <f>IF(C9=MAX(C7:C9),MAX(10,C9/10),IF(C9=MIN(C7:C9),MAX(1,C9/10-2),MAX(5,C9/10-1)))</f>
        <v>9</v>
      </c>
      <c r="E9" s="22"/>
      <c r="F9" s="38" t="s">
        <v>43</v>
      </c>
      <c r="G9" s="39">
        <v>190</v>
      </c>
      <c r="H9" s="40">
        <f>IF(G9=MAX(G7:G9),MAX(10,G9/10),IF(G9=MIN(G7:G9),MAX(1,G9/10-2),MAX(5,G9/10-1)))</f>
        <v>19</v>
      </c>
      <c r="I9" s="22"/>
      <c r="J9" s="38" t="s">
        <v>38</v>
      </c>
      <c r="K9" s="39">
        <v>10</v>
      </c>
      <c r="L9" s="40">
        <f>IF(K9=MAX(K7:K9),MAX(10,K9/10),IF(K9=MIN(K7:K9),MAX(1,K9/10-2),MAX(5,K9/10-1)))</f>
        <v>1</v>
      </c>
      <c r="M9" s="4"/>
    </row>
    <row r="10" spans="1:13" ht="18.75" customHeight="1" x14ac:dyDescent="0.25">
      <c r="A10" s="31"/>
      <c r="B10" s="41"/>
      <c r="C10" s="42"/>
      <c r="D10" s="42"/>
      <c r="E10" s="22"/>
      <c r="F10" s="41"/>
      <c r="G10" s="42"/>
      <c r="H10" s="42"/>
      <c r="I10" s="22"/>
      <c r="J10" s="41"/>
      <c r="K10" s="42"/>
      <c r="L10" s="42"/>
      <c r="M10" s="4"/>
    </row>
    <row r="11" spans="1:13" ht="18.75" customHeight="1" x14ac:dyDescent="0.25">
      <c r="A11" s="31">
        <v>0.83333333333333337</v>
      </c>
      <c r="B11" s="32" t="s">
        <v>37</v>
      </c>
      <c r="C11" s="33" t="s">
        <v>171</v>
      </c>
      <c r="D11" s="34">
        <v>10</v>
      </c>
      <c r="E11" s="22"/>
      <c r="F11" s="32" t="s">
        <v>42</v>
      </c>
      <c r="G11" s="33">
        <v>60</v>
      </c>
      <c r="H11" s="34">
        <f>IF(G11=MAX(G11:G13),MAX(10,G11/10),IF(G11=MIN(G11:G13),MAX(1,G11/10-2),MAX(5,G11/10-1)))</f>
        <v>4</v>
      </c>
      <c r="I11" s="22"/>
      <c r="J11" s="32" t="s">
        <v>41</v>
      </c>
      <c r="K11" s="33">
        <v>90</v>
      </c>
      <c r="L11" s="34">
        <f>IF(K11=MAX(K11:K13),MAX(10,K11/10),IF(K11=MIN(K11:K13),MAX(1,K11/10-2),MAX(5,K11/10-1)))</f>
        <v>8</v>
      </c>
      <c r="M11" s="4"/>
    </row>
    <row r="12" spans="1:13" ht="18.75" customHeight="1" x14ac:dyDescent="0.25">
      <c r="A12" s="31"/>
      <c r="B12" s="35" t="s">
        <v>38</v>
      </c>
      <c r="C12" s="36" t="s">
        <v>172</v>
      </c>
      <c r="D12" s="37">
        <v>7</v>
      </c>
      <c r="E12" s="22"/>
      <c r="F12" s="35" t="s">
        <v>36</v>
      </c>
      <c r="G12" s="36">
        <v>120</v>
      </c>
      <c r="H12" s="37">
        <f>IF(G12=MAX(G11:G13),MAX(10,G12/10),IF(G12=MIN(G11:G13),MAX(1,G12/10-2),MAX(5,G12/10-1)))</f>
        <v>12</v>
      </c>
      <c r="I12" s="22"/>
      <c r="J12" s="35" t="s">
        <v>43</v>
      </c>
      <c r="K12" s="36">
        <v>180</v>
      </c>
      <c r="L12" s="37">
        <f>IF(K12=MAX(K11:K13),MAX(10,K12/10),IF(K12=MIN(K11:K13),MAX(1,K12/10-2),MAX(5,K12/10-1)))</f>
        <v>18</v>
      </c>
      <c r="M12" s="4"/>
    </row>
    <row r="13" spans="1:13" ht="18.75" customHeight="1" x14ac:dyDescent="0.25">
      <c r="A13" s="31"/>
      <c r="B13" s="38" t="s">
        <v>22</v>
      </c>
      <c r="C13" s="39">
        <v>50</v>
      </c>
      <c r="D13" s="40">
        <v>3</v>
      </c>
      <c r="E13" s="22"/>
      <c r="F13" s="38" t="s">
        <v>39</v>
      </c>
      <c r="G13" s="39">
        <v>80</v>
      </c>
      <c r="H13" s="40">
        <f>IF(G13=MAX(G11:G13),MAX(10,G13/10),IF(G13=MIN(G11:G13),MAX(1,G13/10-2),MAX(5,G13/10-1)))</f>
        <v>7</v>
      </c>
      <c r="I13" s="22"/>
      <c r="J13" s="38" t="s">
        <v>34</v>
      </c>
      <c r="K13" s="39">
        <v>70</v>
      </c>
      <c r="L13" s="40">
        <f>IF(K13=MAX(K11:K13),MAX(10,K13/10),IF(K13=MIN(K11:K13),MAX(1,K13/10-2),MAX(5,K13/10-1)))</f>
        <v>5</v>
      </c>
      <c r="M13" s="4"/>
    </row>
    <row r="14" spans="1:13" ht="18.75" customHeight="1" x14ac:dyDescent="0.25">
      <c r="A14" s="31"/>
      <c r="B14" s="41"/>
      <c r="C14" s="42"/>
      <c r="D14" s="42"/>
      <c r="E14" s="22"/>
      <c r="F14" s="41"/>
      <c r="G14" s="42"/>
      <c r="H14" s="42"/>
      <c r="I14" s="22"/>
      <c r="J14" s="41"/>
      <c r="K14" s="42"/>
      <c r="L14" s="42"/>
      <c r="M14" s="4"/>
    </row>
    <row r="15" spans="1:13" ht="18.75" customHeight="1" x14ac:dyDescent="0.25">
      <c r="A15" s="31">
        <v>0.85416666666666674</v>
      </c>
      <c r="B15" s="32" t="s">
        <v>38</v>
      </c>
      <c r="C15" s="33">
        <v>100</v>
      </c>
      <c r="D15" s="34">
        <f>IF(C15=MAX(C15:C17),MAX(10,C15/10),IF(C15=MIN(C15:C17),MAX(1,C15/10-2),MAX(5,C15/10-1)))</f>
        <v>9</v>
      </c>
      <c r="E15" s="22"/>
      <c r="F15" s="32" t="s">
        <v>35</v>
      </c>
      <c r="G15" s="33">
        <v>30</v>
      </c>
      <c r="H15" s="34">
        <f>IF(G15=MAX(G15:G17),MAX(10,G15/10),IF(G15=MIN(G15:G17),MAX(1,G15/10-2),MAX(5,G15/10-1)))</f>
        <v>1</v>
      </c>
      <c r="I15" s="22"/>
      <c r="J15" s="32" t="s">
        <v>37</v>
      </c>
      <c r="K15" s="33">
        <v>170</v>
      </c>
      <c r="L15" s="34">
        <f>IF(K15=MAX(K15:K17),MAX(10,K15/10),IF(K15=MIN(K15:K17),MAX(1,K15/10-2),MAX(5,K15/10-1)))</f>
        <v>17</v>
      </c>
      <c r="M15" s="4"/>
    </row>
    <row r="16" spans="1:13" ht="18.75" customHeight="1" x14ac:dyDescent="0.25">
      <c r="A16" s="31"/>
      <c r="B16" s="35" t="s">
        <v>39</v>
      </c>
      <c r="C16" s="36">
        <v>130</v>
      </c>
      <c r="D16" s="37">
        <f>IF(C16=MAX(C15:C17),MAX(10,C16/10),IF(C16=MIN(C15:C17),MAX(1,C16/10-2),MAX(5,C16/10-1)))</f>
        <v>13</v>
      </c>
      <c r="E16" s="22"/>
      <c r="F16" s="35" t="s">
        <v>22</v>
      </c>
      <c r="G16" s="36">
        <v>40</v>
      </c>
      <c r="H16" s="37">
        <f>IF(G16=MAX(G15:G17),MAX(10,G16/10),IF(G16=MIN(G15:G17),MAX(1,G16/10-2),MAX(5,G16/10-1)))</f>
        <v>5</v>
      </c>
      <c r="I16" s="22"/>
      <c r="J16" s="35" t="s">
        <v>34</v>
      </c>
      <c r="K16" s="36">
        <v>140</v>
      </c>
      <c r="L16" s="37">
        <f>IF(K16=MAX(K15:K17),MAX(10,K16/10),IF(K16=MIN(K15:K17),MAX(1,K16/10-2),MAX(5,K16/10-1)))</f>
        <v>13</v>
      </c>
      <c r="M16" s="4"/>
    </row>
    <row r="17" spans="1:13" ht="18.75" customHeight="1" x14ac:dyDescent="0.25">
      <c r="A17" s="31"/>
      <c r="B17" s="38" t="s">
        <v>40</v>
      </c>
      <c r="C17" s="39">
        <v>30</v>
      </c>
      <c r="D17" s="40">
        <f>IF(C17=MAX(C15:C17),MAX(10,C17/10),IF(C17=MIN(C15:C17),MAX(1,C17/10-2),MAX(5,C17/10-1)))</f>
        <v>1</v>
      </c>
      <c r="E17" s="22"/>
      <c r="F17" s="38" t="s">
        <v>41</v>
      </c>
      <c r="G17" s="39">
        <v>50</v>
      </c>
      <c r="H17" s="40">
        <f>IF(G17=MAX(G15:G17),MAX(10,G17/10),IF(G17=MIN(G15:G17),MAX(1,G17/10-2),MAX(5,G17/10-1)))</f>
        <v>10</v>
      </c>
      <c r="I17" s="22"/>
      <c r="J17" s="38" t="s">
        <v>42</v>
      </c>
      <c r="K17" s="39">
        <v>90</v>
      </c>
      <c r="L17" s="40">
        <f>IF(K17=MAX(K15:K17),MAX(10,K17/10),IF(K17=MIN(K15:K17),MAX(1,K17/10-2),MAX(5,K17/10-1)))</f>
        <v>7</v>
      </c>
      <c r="M17" s="4"/>
    </row>
    <row r="18" spans="1:13" ht="18.75" customHeight="1" x14ac:dyDescent="0.25">
      <c r="A18" s="31"/>
      <c r="B18" s="43"/>
      <c r="C18" s="42"/>
      <c r="D18" s="42"/>
      <c r="E18" s="22"/>
      <c r="F18" s="43"/>
      <c r="G18" s="42"/>
      <c r="H18" s="42"/>
      <c r="I18" s="22"/>
      <c r="J18" s="42"/>
      <c r="K18" s="42"/>
      <c r="L18" s="42"/>
      <c r="M18" s="4"/>
    </row>
    <row r="19" spans="1:13" ht="18.75" customHeight="1" x14ac:dyDescent="0.25">
      <c r="A19" s="31">
        <v>0.875</v>
      </c>
      <c r="B19" s="32" t="s">
        <v>36</v>
      </c>
      <c r="C19" s="33">
        <v>120</v>
      </c>
      <c r="D19" s="34">
        <f>IF(C19=MAX(C19:C21),MAX(10,C19/10),IF(C19=MIN(C19:C21),MAX(1,C19/10-2),MAX(5,C19/10-1)))</f>
        <v>11</v>
      </c>
      <c r="E19" s="22"/>
      <c r="F19" s="32" t="s">
        <v>35</v>
      </c>
      <c r="G19" s="33">
        <v>80</v>
      </c>
      <c r="H19" s="34">
        <f>IF(G19=MAX(G19:G21),MAX(10,G19/10),IF(G19=MIN(G19:G21),MAX(1,G19/10-2),MAX(5,G19/10-1)))</f>
        <v>7</v>
      </c>
      <c r="I19" s="22"/>
      <c r="M19" s="4"/>
    </row>
    <row r="20" spans="1:13" ht="18.75" customHeight="1" x14ac:dyDescent="0.25">
      <c r="A20" s="31"/>
      <c r="B20" s="35" t="s">
        <v>41</v>
      </c>
      <c r="C20" s="36">
        <v>90</v>
      </c>
      <c r="D20" s="37">
        <f>IF(C20=MAX(C19:C21),MAX(10,C20/10),IF(C20=MIN(C19:C21),MAX(1,C20/10-2),MAX(5,C20/10-1)))</f>
        <v>7</v>
      </c>
      <c r="E20" s="22"/>
      <c r="F20" s="35" t="s">
        <v>42</v>
      </c>
      <c r="G20" s="36">
        <v>120</v>
      </c>
      <c r="H20" s="37">
        <f>IF(G20=MAX(G19:G21),MAX(10,G20/10),IF(G20=MIN(G19:G21),MAX(1,G20/10-2),MAX(5,G20/10-1)))</f>
        <v>12</v>
      </c>
      <c r="I20" s="22"/>
      <c r="M20" s="4"/>
    </row>
    <row r="21" spans="1:13" ht="18.75" customHeight="1" x14ac:dyDescent="0.25">
      <c r="A21" s="31"/>
      <c r="B21" s="38" t="s">
        <v>37</v>
      </c>
      <c r="C21" s="39">
        <v>140</v>
      </c>
      <c r="D21" s="40">
        <f>IF(C21=MAX(C19:C21),MAX(10,C21/10),IF(C21=MIN(C19:C21),MAX(1,C21/10-2),MAX(5,C21/10-1)))</f>
        <v>14</v>
      </c>
      <c r="E21" s="22"/>
      <c r="F21" s="38" t="s">
        <v>38</v>
      </c>
      <c r="G21" s="39">
        <v>60</v>
      </c>
      <c r="H21" s="40">
        <f>IF(G21=MAX(G19:G21),MAX(10,G21/10),IF(G21=MIN(G19:G21),MAX(1,G21/10-2),MAX(5,G21/10-1)))</f>
        <v>4</v>
      </c>
      <c r="I21" s="22"/>
      <c r="M21" s="4"/>
    </row>
    <row r="22" spans="1:13" ht="18.75" customHeight="1" x14ac:dyDescent="0.25">
      <c r="A22" s="44" t="s">
        <v>32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"/>
    </row>
    <row r="23" spans="1:13" ht="18.75" customHeight="1" x14ac:dyDescent="0.25">
      <c r="A23" s="31">
        <v>1.375</v>
      </c>
      <c r="B23" s="32" t="s">
        <v>42</v>
      </c>
      <c r="C23" s="33">
        <v>100</v>
      </c>
      <c r="D23" s="34">
        <f>IF(C23=MAX(C23:C25),MAX(10,C23/10),IF(C23=MIN(C23:C25),MAX(1,C23/10-2),MAX(5,C23/10-1)))</f>
        <v>9</v>
      </c>
      <c r="E23" s="22"/>
      <c r="F23" s="32" t="s">
        <v>39</v>
      </c>
      <c r="G23" s="33">
        <v>120</v>
      </c>
      <c r="H23" s="34">
        <f>IF(G23=MAX(G23:G25),MAX(10,G23/10),IF(G23=MIN(G23:G25),MAX(1,G23/10-2),MAX(5,G23/10-1)))</f>
        <v>11</v>
      </c>
      <c r="I23" s="22"/>
      <c r="J23" s="32" t="s">
        <v>36</v>
      </c>
      <c r="K23" s="33">
        <v>130</v>
      </c>
      <c r="L23" s="34">
        <f>IF(K23=MAX(K23:K25),MAX(10,K23/10),IF(K23=MIN(K23:K25),MAX(1,K23/10-2),MAX(5,K23/10-1)))</f>
        <v>13</v>
      </c>
      <c r="M23" s="4"/>
    </row>
    <row r="24" spans="1:13" ht="18.75" customHeight="1" x14ac:dyDescent="0.25">
      <c r="A24" s="31"/>
      <c r="B24" s="35" t="s">
        <v>40</v>
      </c>
      <c r="C24" s="36">
        <v>20</v>
      </c>
      <c r="D24" s="37">
        <f>IF(C24=MAX(C23:C25),MAX(10,C24/10),IF(C24=MIN(C23:C25),MAX(1,C24/10-2),MAX(5,C24/10-1)))</f>
        <v>1</v>
      </c>
      <c r="E24" s="22"/>
      <c r="F24" s="35" t="s">
        <v>37</v>
      </c>
      <c r="G24" s="36">
        <v>130</v>
      </c>
      <c r="H24" s="37">
        <f>IF(G24=MAX(G23:G25),MAX(10,G24/10),IF(G24=MIN(G23:G25),MAX(1,G24/10-2),MAX(5,G24/10-1)))</f>
        <v>13</v>
      </c>
      <c r="I24" s="22"/>
      <c r="J24" s="35" t="s">
        <v>38</v>
      </c>
      <c r="K24" s="36">
        <v>110</v>
      </c>
      <c r="L24" s="37">
        <f>IF(K24=MAX(K23:K25),MAX(10,K24/10),IF(K24=MIN(K23:K25),MAX(1,K24/10-2),MAX(5,K24/10-1)))</f>
        <v>9</v>
      </c>
      <c r="M24" s="4"/>
    </row>
    <row r="25" spans="1:13" ht="18.75" customHeight="1" x14ac:dyDescent="0.25">
      <c r="A25" s="31"/>
      <c r="B25" s="38" t="s">
        <v>43</v>
      </c>
      <c r="C25" s="39">
        <v>210</v>
      </c>
      <c r="D25" s="40">
        <f>IF(C25=MAX(C23:C25),MAX(10,C25/10),IF(C25=MIN(C23:C25),MAX(1,C25/10-2),MAX(5,C25/10-1)))</f>
        <v>21</v>
      </c>
      <c r="E25" s="22"/>
      <c r="F25" s="38" t="s">
        <v>35</v>
      </c>
      <c r="G25" s="39">
        <v>90</v>
      </c>
      <c r="H25" s="40">
        <f>IF(G25=MAX(G23:G25),MAX(10,G25/10),IF(G25=MIN(G23:G25),MAX(1,G25/10-2),MAX(5,G25/10-1)))</f>
        <v>7</v>
      </c>
      <c r="I25" s="22"/>
      <c r="J25" s="38" t="s">
        <v>22</v>
      </c>
      <c r="K25" s="39">
        <v>120</v>
      </c>
      <c r="L25" s="40">
        <f>IF(K25=MAX(K23:K25),MAX(10,K25/10),IF(K25=MIN(K23:K25),MAX(1,K25/10-2),MAX(5,K25/10-1)))</f>
        <v>11</v>
      </c>
      <c r="M25" s="4"/>
    </row>
    <row r="26" spans="1:13" ht="18.75" customHeight="1" x14ac:dyDescent="0.25">
      <c r="A26" s="46"/>
      <c r="B26" s="47"/>
      <c r="C26" s="42"/>
      <c r="D26" s="42"/>
      <c r="E26" s="22"/>
      <c r="F26" s="41"/>
      <c r="G26" s="42"/>
      <c r="H26" s="42"/>
      <c r="I26" s="22"/>
      <c r="J26" s="41"/>
      <c r="K26" s="42"/>
      <c r="L26" s="42"/>
      <c r="M26" s="4"/>
    </row>
    <row r="27" spans="1:13" ht="18.75" customHeight="1" x14ac:dyDescent="0.25">
      <c r="A27" s="31">
        <v>1.3958333333333333</v>
      </c>
      <c r="B27" s="32" t="s">
        <v>39</v>
      </c>
      <c r="C27" s="33" t="s">
        <v>181</v>
      </c>
      <c r="D27" s="34">
        <v>15</v>
      </c>
      <c r="E27" s="22"/>
      <c r="F27" s="32" t="s">
        <v>38</v>
      </c>
      <c r="G27" s="33">
        <v>80</v>
      </c>
      <c r="H27" s="34">
        <f>IF(G27=MAX(G27:G29),MAX(10,G27/10),IF(G27=MIN(G27:G29),MAX(1,G27/10-2),MAX(5,G27/10-1)))</f>
        <v>7</v>
      </c>
      <c r="I27" s="22"/>
      <c r="J27" s="32" t="s">
        <v>40</v>
      </c>
      <c r="K27" s="33">
        <v>70</v>
      </c>
      <c r="L27" s="34">
        <f>IF(K27=MAX(K27:K29),MAX(10,K27/10),IF(K27=MIN(K27:K29),MAX(1,K27/10-2),MAX(5,K27/10-1)))</f>
        <v>5</v>
      </c>
      <c r="M27" s="4"/>
    </row>
    <row r="28" spans="1:13" ht="18.75" customHeight="1" x14ac:dyDescent="0.25">
      <c r="A28" s="31"/>
      <c r="B28" s="35" t="s">
        <v>22</v>
      </c>
      <c r="C28" s="36" t="s">
        <v>182</v>
      </c>
      <c r="D28" s="37">
        <v>14</v>
      </c>
      <c r="E28" s="22"/>
      <c r="F28" s="35" t="s">
        <v>43</v>
      </c>
      <c r="G28" s="36">
        <v>190</v>
      </c>
      <c r="H28" s="37">
        <f>IF(G28=MAX(G27:G29),MAX(10,G28/10),IF(G28=MIN(G27:G29),MAX(1,G28/10-2),MAX(5,G28/10-1)))</f>
        <v>19</v>
      </c>
      <c r="I28" s="22"/>
      <c r="J28" s="35" t="s">
        <v>35</v>
      </c>
      <c r="K28" s="36">
        <v>130</v>
      </c>
      <c r="L28" s="37">
        <f>IF(K28=MAX(K27:K29),MAX(10,K28/10),IF(K28=MIN(K27:K29),MAX(1,K28/10-2),MAX(5,K28/10-1)))</f>
        <v>12</v>
      </c>
      <c r="M28" s="4"/>
    </row>
    <row r="29" spans="1:13" ht="18.75" customHeight="1" x14ac:dyDescent="0.25">
      <c r="A29" s="31"/>
      <c r="B29" s="38" t="s">
        <v>41</v>
      </c>
      <c r="C29" s="39">
        <v>110</v>
      </c>
      <c r="D29" s="40">
        <f>IF(C29=MAX(C27:C29),MAX(10,C29/10),IF(C29=MIN(C27:C29),MAX(1,C29/10-2),MAX(5,C29/10-1)))</f>
        <v>11</v>
      </c>
      <c r="E29" s="22"/>
      <c r="F29" s="38" t="s">
        <v>34</v>
      </c>
      <c r="G29" s="39">
        <v>60</v>
      </c>
      <c r="H29" s="40">
        <f>IF(G29=MAX(G27:G29),MAX(10,G29/10),IF(G29=MIN(G27:G29),MAX(1,G29/10-2),MAX(5,G29/10-1)))</f>
        <v>4</v>
      </c>
      <c r="I29" s="22"/>
      <c r="J29" s="38" t="s">
        <v>36</v>
      </c>
      <c r="K29" s="39">
        <v>190</v>
      </c>
      <c r="L29" s="40">
        <f>IF(K29=MAX(K27:K29),MAX(10,K29/10),IF(K29=MIN(K27:K29),MAX(1,K29/10-2),MAX(5,K29/10-1)))</f>
        <v>19</v>
      </c>
      <c r="M29" s="4"/>
    </row>
    <row r="30" spans="1:13" ht="18.75" customHeight="1" x14ac:dyDescent="0.25">
      <c r="A30" s="31"/>
      <c r="B30" s="47"/>
      <c r="C30" s="42"/>
      <c r="D30" s="42"/>
      <c r="E30" s="48"/>
      <c r="F30" s="41"/>
      <c r="G30" s="42"/>
      <c r="H30" s="42"/>
      <c r="I30" s="48"/>
      <c r="J30" s="41"/>
      <c r="K30" s="42"/>
      <c r="L30" s="42"/>
    </row>
    <row r="31" spans="1:13" ht="18.75" customHeight="1" x14ac:dyDescent="0.25">
      <c r="A31" s="31">
        <v>1.4166666666666665</v>
      </c>
      <c r="B31" s="32" t="s">
        <v>22</v>
      </c>
      <c r="C31" s="33" t="s">
        <v>184</v>
      </c>
      <c r="D31" s="34">
        <v>6</v>
      </c>
      <c r="E31" s="48"/>
      <c r="F31" s="32" t="s">
        <v>40</v>
      </c>
      <c r="G31" s="33" t="s">
        <v>179</v>
      </c>
      <c r="H31" s="34">
        <v>9</v>
      </c>
      <c r="I31" s="48"/>
      <c r="J31" s="32" t="s">
        <v>43</v>
      </c>
      <c r="K31" s="33">
        <v>300</v>
      </c>
      <c r="L31" s="34">
        <f>IF(K31=MAX(K31:K33),MAX(10,K31/10),IF(K31=MIN(K31:K33),MAX(1,K31/10-2),MAX(5,K31/10-1)))</f>
        <v>30</v>
      </c>
    </row>
    <row r="32" spans="1:13" ht="18.75" customHeight="1" x14ac:dyDescent="0.25">
      <c r="A32" s="47"/>
      <c r="B32" s="35" t="s">
        <v>34</v>
      </c>
      <c r="C32" s="36" t="s">
        <v>183</v>
      </c>
      <c r="D32" s="37">
        <v>7</v>
      </c>
      <c r="E32" s="48"/>
      <c r="F32" s="35" t="s">
        <v>41</v>
      </c>
      <c r="G32" s="36">
        <v>150</v>
      </c>
      <c r="H32" s="37">
        <f>IF(G32=MAX(G31:G33),MAX(10,G32/10),IF(G32=MIN(G31:G33),MAX(1,G32/10-2),MAX(5,G32/10-1)))</f>
        <v>15</v>
      </c>
      <c r="I32" s="48"/>
      <c r="J32" s="35" t="s">
        <v>36</v>
      </c>
      <c r="K32" s="36">
        <v>20</v>
      </c>
      <c r="L32" s="37">
        <f>IF(K32=MAX(K31:K33),MAX(10,K32/10),IF(K32=MIN(K31:K33),MAX(1,K32/10-2),MAX(5,K32/10-1)))</f>
        <v>1</v>
      </c>
    </row>
    <row r="33" spans="1:12" ht="18.75" customHeight="1" x14ac:dyDescent="0.25">
      <c r="A33" s="31"/>
      <c r="B33" s="38" t="s">
        <v>42</v>
      </c>
      <c r="C33" s="39">
        <v>130</v>
      </c>
      <c r="D33" s="40">
        <f>IF(C33=MAX(C31:C33),MAX(10,C33/10),IF(C33=MIN(C31:C33),MAX(1,C33/10-2),MAX(5,C33/10-1)))</f>
        <v>13</v>
      </c>
      <c r="E33" s="48"/>
      <c r="F33" s="38" t="s">
        <v>37</v>
      </c>
      <c r="G33" s="39" t="s">
        <v>180</v>
      </c>
      <c r="H33" s="40">
        <v>8</v>
      </c>
      <c r="I33" s="48"/>
      <c r="J33" s="38" t="s">
        <v>39</v>
      </c>
      <c r="K33" s="39">
        <v>60</v>
      </c>
      <c r="L33" s="40">
        <f>IF(K33=MAX(K31:K33),MAX(10,K33/10),IF(K33=MIN(K31:K33),MAX(1,K33/10-2),MAX(5,K33/10-1)))</f>
        <v>5</v>
      </c>
    </row>
    <row r="34" spans="1:12" ht="18.75" customHeight="1" x14ac:dyDescent="0.25">
      <c r="A34" s="31"/>
      <c r="B34" s="47"/>
      <c r="C34" s="42"/>
      <c r="D34" s="42"/>
      <c r="E34" s="48"/>
      <c r="F34" s="42"/>
      <c r="G34" s="42"/>
      <c r="H34" s="42"/>
      <c r="I34" s="48"/>
      <c r="J34" s="31"/>
      <c r="K34" s="42"/>
      <c r="L34" s="42"/>
    </row>
    <row r="35" spans="1:12" ht="18.75" customHeight="1" x14ac:dyDescent="0.25">
      <c r="A35" s="31">
        <v>1.4374999999999998</v>
      </c>
      <c r="B35" s="32" t="s">
        <v>43</v>
      </c>
      <c r="C35" s="33">
        <v>100</v>
      </c>
      <c r="D35" s="34">
        <f>IF(C35=MAX(C35:C37),MAX(10,C35/10),IF(C35=MIN(C35:C37),MAX(1,C35/10-2),MAX(5,C35/10-1)))</f>
        <v>10</v>
      </c>
      <c r="E35" s="48"/>
      <c r="F35" s="16" t="s">
        <v>45</v>
      </c>
      <c r="G35" s="16"/>
      <c r="H35" s="16"/>
      <c r="I35" s="48"/>
      <c r="J35" s="32" t="s">
        <v>34</v>
      </c>
      <c r="K35" s="33">
        <v>160</v>
      </c>
      <c r="L35" s="34">
        <f>IF(K35=MAX(K35:K37),MAX(10,K35/10),IF(K35=MIN(K35:K37),MAX(1,K35/10-2),MAX(5,K35/10-1)))</f>
        <v>16</v>
      </c>
    </row>
    <row r="36" spans="1:12" ht="18.75" customHeight="1" x14ac:dyDescent="0.25">
      <c r="A36" s="31"/>
      <c r="B36" s="35" t="s">
        <v>37</v>
      </c>
      <c r="C36" s="36">
        <v>30</v>
      </c>
      <c r="D36" s="37">
        <f>IF(C36=MAX(C35:C37),MAX(10,C36/10),IF(C36=MIN(C35:C37),MAX(1,C36/10-2),MAX(5,C36/10-1)))</f>
        <v>1</v>
      </c>
      <c r="E36" s="48"/>
      <c r="F36" s="16" t="s">
        <v>45</v>
      </c>
      <c r="G36" s="16"/>
      <c r="H36" s="16"/>
      <c r="I36" s="48"/>
      <c r="J36" s="35" t="s">
        <v>39</v>
      </c>
      <c r="K36" s="36">
        <v>140</v>
      </c>
      <c r="L36" s="37">
        <f>IF(K36=MAX(K35:K37),MAX(10,K36/10),IF(K36=MIN(K35:K37),MAX(1,K36/10-2),MAX(5,K36/10-1)))</f>
        <v>13</v>
      </c>
    </row>
    <row r="37" spans="1:12" ht="18.75" customHeight="1" x14ac:dyDescent="0.25">
      <c r="A37" s="31"/>
      <c r="B37" s="38" t="s">
        <v>35</v>
      </c>
      <c r="C37" s="39">
        <v>80</v>
      </c>
      <c r="D37" s="40">
        <f>IF(C37=MAX(C35:C37),MAX(10,C37/10),IF(C37=MIN(C35:C37),MAX(1,C37/10-2),MAX(5,C37/10-1)))</f>
        <v>7</v>
      </c>
      <c r="E37" s="48"/>
      <c r="F37" s="16" t="s">
        <v>45</v>
      </c>
      <c r="G37" s="16"/>
      <c r="H37" s="16"/>
      <c r="I37" s="48"/>
      <c r="J37" s="38" t="s">
        <v>40</v>
      </c>
      <c r="K37" s="39">
        <v>20</v>
      </c>
      <c r="L37" s="40">
        <f>IF(K37=MAX(K35:K37),MAX(10,K37/10),IF(K37=MIN(K35:K37),MAX(1,K37/10-2),MAX(5,K37/10-1)))</f>
        <v>1</v>
      </c>
    </row>
    <row r="38" spans="1:12" x14ac:dyDescent="0.25">
      <c r="A38" s="31"/>
      <c r="B38" s="48"/>
      <c r="C38" s="42"/>
      <c r="D38" s="42"/>
      <c r="E38" s="48"/>
      <c r="F38" s="48"/>
      <c r="G38" s="42"/>
      <c r="H38" s="42"/>
      <c r="I38" s="48"/>
      <c r="J38" s="48"/>
      <c r="K38" s="48"/>
      <c r="L38" s="48"/>
    </row>
    <row r="39" spans="1:12" x14ac:dyDescent="0.25">
      <c r="A39" s="1"/>
    </row>
    <row r="40" spans="1:12" x14ac:dyDescent="0.25">
      <c r="A40"/>
      <c r="B40" s="111" t="s">
        <v>28</v>
      </c>
      <c r="C40" s="111"/>
      <c r="D40" s="111"/>
      <c r="E40" s="111"/>
      <c r="F40" s="111"/>
    </row>
    <row r="41" spans="1:12" x14ac:dyDescent="0.25">
      <c r="A41" s="1"/>
    </row>
    <row r="42" spans="1:12" x14ac:dyDescent="0.25">
      <c r="A42" s="1"/>
    </row>
    <row r="43" spans="1:12" x14ac:dyDescent="0.25">
      <c r="A43" s="1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x14ac:dyDescent="0.25">
      <c r="B44" s="111" t="s">
        <v>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x14ac:dyDescent="0.25">
      <c r="B45" s="111" t="s">
        <v>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x14ac:dyDescent="0.25">
      <c r="B46" s="111" t="s">
        <v>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</sheetData>
  <mergeCells count="10">
    <mergeCell ref="B44:L44"/>
    <mergeCell ref="B45:L45"/>
    <mergeCell ref="B46:L46"/>
    <mergeCell ref="J5:L5"/>
    <mergeCell ref="B4:L4"/>
    <mergeCell ref="B1:L2"/>
    <mergeCell ref="B43:L43"/>
    <mergeCell ref="B5:D5"/>
    <mergeCell ref="F5:H5"/>
    <mergeCell ref="B40:F40"/>
  </mergeCells>
  <pageMargins left="0.7" right="0.7" top="0.75" bottom="0.75" header="0.3" footer="0.3"/>
  <pageSetup scale="8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Layout" topLeftCell="A3" zoomScaleNormal="100" workbookViewId="0">
      <selection activeCell="C38" sqref="C38"/>
    </sheetView>
  </sheetViews>
  <sheetFormatPr defaultColWidth="8.7109375" defaultRowHeight="15" x14ac:dyDescent="0.25"/>
  <cols>
    <col min="1" max="1" width="9" style="16" bestFit="1" customWidth="1"/>
    <col min="2" max="2" width="32.5703125" style="16" customWidth="1"/>
    <col min="3" max="3" width="5.28515625" style="23" customWidth="1"/>
    <col min="4" max="4" width="3.7109375" style="23" bestFit="1" customWidth="1"/>
    <col min="5" max="5" width="3.7109375" style="16" customWidth="1"/>
    <col min="6" max="6" width="32.5703125" style="16" customWidth="1"/>
    <col min="7" max="7" width="5.28515625" style="16" customWidth="1"/>
    <col min="8" max="8" width="3.7109375" style="16" bestFit="1" customWidth="1"/>
    <col min="9" max="9" width="8.7109375" style="16"/>
    <col min="10" max="10" width="8.7109375" style="16" customWidth="1"/>
    <col min="11" max="16384" width="8.7109375" style="16"/>
  </cols>
  <sheetData>
    <row r="1" spans="1:9" ht="11.25" customHeight="1" x14ac:dyDescent="0.25">
      <c r="A1" s="24"/>
      <c r="B1" s="110" t="s">
        <v>30</v>
      </c>
      <c r="C1" s="110"/>
      <c r="D1" s="110"/>
      <c r="E1" s="110"/>
      <c r="F1" s="110"/>
      <c r="G1" s="110"/>
      <c r="H1" s="110"/>
    </row>
    <row r="2" spans="1:9" ht="11.25" customHeight="1" x14ac:dyDescent="0.25">
      <c r="A2" s="24"/>
      <c r="B2" s="110"/>
      <c r="C2" s="110"/>
      <c r="D2" s="110"/>
      <c r="E2" s="110"/>
      <c r="F2" s="110"/>
      <c r="G2" s="110"/>
      <c r="H2" s="110"/>
    </row>
    <row r="3" spans="1:9" ht="11.25" customHeight="1" x14ac:dyDescent="0.25">
      <c r="A3" s="24"/>
      <c r="B3" s="28"/>
      <c r="C3" s="28"/>
      <c r="D3" s="28"/>
      <c r="E3" s="24"/>
    </row>
    <row r="4" spans="1:9" ht="18.75" x14ac:dyDescent="0.25">
      <c r="B4" s="113" t="s">
        <v>175</v>
      </c>
      <c r="C4" s="113"/>
      <c r="D4" s="113"/>
      <c r="E4" s="113"/>
      <c r="F4" s="113"/>
      <c r="G4" s="113"/>
      <c r="H4" s="113"/>
    </row>
    <row r="5" spans="1:9" ht="15.75" x14ac:dyDescent="0.25">
      <c r="B5" s="112" t="s">
        <v>174</v>
      </c>
      <c r="C5" s="112"/>
      <c r="D5" s="112"/>
      <c r="E5" s="25"/>
      <c r="F5" s="112" t="s">
        <v>173</v>
      </c>
      <c r="G5" s="112"/>
      <c r="H5" s="112"/>
    </row>
    <row r="6" spans="1:9" ht="18" x14ac:dyDescent="0.4">
      <c r="A6" s="29" t="s">
        <v>31</v>
      </c>
      <c r="B6" s="30" t="s">
        <v>33</v>
      </c>
      <c r="C6" s="27" t="s">
        <v>2</v>
      </c>
      <c r="D6" s="27" t="s">
        <v>3</v>
      </c>
      <c r="E6" s="26"/>
      <c r="F6" s="30" t="s">
        <v>46</v>
      </c>
      <c r="G6" s="27" t="s">
        <v>2</v>
      </c>
      <c r="H6" s="27" t="s">
        <v>3</v>
      </c>
      <c r="I6" s="26"/>
    </row>
    <row r="7" spans="1:9" ht="18.75" customHeight="1" x14ac:dyDescent="0.25">
      <c r="A7" s="31">
        <v>0.8125</v>
      </c>
      <c r="B7" s="32" t="s">
        <v>49</v>
      </c>
      <c r="C7" s="33">
        <v>40</v>
      </c>
      <c r="D7" s="34">
        <f>IF(C7=MAX(C7:C9),MAX(10,C7/10),IF(C7=MIN(C7:C9),MAX(1,C7/10-2),MAX(5,C7/10-1)))</f>
        <v>2</v>
      </c>
      <c r="E7" s="22"/>
      <c r="F7" s="32" t="s">
        <v>52</v>
      </c>
      <c r="G7" s="33">
        <v>190</v>
      </c>
      <c r="H7" s="34">
        <f>IF(G7=MAX(G7:G9),MAX(10,G7/10),IF(G7=MIN(G7:G9),MAX(1,G7/10-2),MAX(5,G7/10-1)))</f>
        <v>19</v>
      </c>
      <c r="I7" s="4"/>
    </row>
    <row r="8" spans="1:9" ht="18.75" customHeight="1" x14ac:dyDescent="0.25">
      <c r="A8" s="31"/>
      <c r="B8" s="35" t="s">
        <v>50</v>
      </c>
      <c r="C8" s="36">
        <v>80</v>
      </c>
      <c r="D8" s="37">
        <f>IF(C8=MAX(C7:C9),MAX(10,C8/10),IF(C8=MIN(C7:C9),MAX(1,C8/10-2),MAX(5,C8/10-1)))</f>
        <v>7</v>
      </c>
      <c r="E8" s="22"/>
      <c r="F8" s="35" t="s">
        <v>29</v>
      </c>
      <c r="G8" s="36">
        <v>110</v>
      </c>
      <c r="H8" s="37">
        <f>IF(G8=MAX(G7:G9),MAX(10,G8/10),IF(G8=MIN(G7:G9),MAX(1,G8/10-2),MAX(5,G8/10-1)))</f>
        <v>10</v>
      </c>
      <c r="I8" s="4"/>
    </row>
    <row r="9" spans="1:9" ht="18.75" customHeight="1" x14ac:dyDescent="0.25">
      <c r="A9" s="31"/>
      <c r="B9" s="38" t="s">
        <v>51</v>
      </c>
      <c r="C9" s="39">
        <v>110</v>
      </c>
      <c r="D9" s="40">
        <f>IF(C9=MAX(C7:C9),MAX(10,C9/10),IF(C9=MIN(C7:C9),MAX(1,C9/10-2),MAX(5,C9/10-1)))</f>
        <v>11</v>
      </c>
      <c r="E9" s="22"/>
      <c r="F9" s="38" t="s">
        <v>54</v>
      </c>
      <c r="G9" s="39">
        <v>80</v>
      </c>
      <c r="H9" s="40">
        <f>IF(G9=MAX(G7:G9),MAX(10,G9/10),IF(G9=MIN(G7:G9),MAX(1,G9/10-2),MAX(5,G9/10-1)))</f>
        <v>6</v>
      </c>
      <c r="I9" s="4"/>
    </row>
    <row r="10" spans="1:9" ht="18.75" customHeight="1" x14ac:dyDescent="0.25">
      <c r="A10" s="31"/>
      <c r="B10" s="41"/>
      <c r="C10" s="42"/>
      <c r="D10" s="42"/>
      <c r="E10" s="22"/>
      <c r="F10" s="41"/>
      <c r="G10" s="42"/>
      <c r="H10" s="42"/>
      <c r="I10" s="4"/>
    </row>
    <row r="11" spans="1:9" ht="18.75" customHeight="1" x14ac:dyDescent="0.25">
      <c r="A11" s="31">
        <v>0.83333333333333337</v>
      </c>
      <c r="B11" s="32" t="s">
        <v>51</v>
      </c>
      <c r="C11" s="33">
        <v>160</v>
      </c>
      <c r="D11" s="34">
        <f>IF(C11=MAX(C11:C13),MAX(10,C11/10),IF(C11=MIN(C11:C13),MAX(1,C11/10-2),MAX(5,C11/10-1)))</f>
        <v>16</v>
      </c>
      <c r="E11" s="22"/>
      <c r="F11" s="32" t="s">
        <v>54</v>
      </c>
      <c r="G11" s="33">
        <v>40</v>
      </c>
      <c r="H11" s="34">
        <f>IF(G11=MAX(G11:G13),MAX(10,G11/10),IF(G11=MIN(G11:G13),MAX(1,G11/10-2),MAX(5,G11/10-1)))</f>
        <v>2</v>
      </c>
      <c r="I11" s="4"/>
    </row>
    <row r="12" spans="1:9" ht="18.75" customHeight="1" x14ac:dyDescent="0.25">
      <c r="A12" s="31"/>
      <c r="B12" s="35" t="s">
        <v>52</v>
      </c>
      <c r="C12" s="36">
        <v>130</v>
      </c>
      <c r="D12" s="37">
        <f>IF(C12=MAX(C11:C13),MAX(10,C12/10),IF(C12=MIN(C11:C13),MAX(1,C12/10-2),MAX(5,C12/10-1)))</f>
        <v>12</v>
      </c>
      <c r="E12" s="22"/>
      <c r="F12" s="35" t="s">
        <v>49</v>
      </c>
      <c r="G12" s="36">
        <v>180</v>
      </c>
      <c r="H12" s="37">
        <f>IF(G12=MAX(G11:G13),MAX(10,G12/10),IF(G12=MIN(G11:G13),MAX(1,G12/10-2),MAX(5,G12/10-1)))</f>
        <v>18</v>
      </c>
      <c r="I12" s="4"/>
    </row>
    <row r="13" spans="1:9" ht="18.75" customHeight="1" x14ac:dyDescent="0.25">
      <c r="A13" s="31"/>
      <c r="B13" s="38" t="s">
        <v>53</v>
      </c>
      <c r="C13" s="39">
        <v>60</v>
      </c>
      <c r="D13" s="40">
        <f>IF(C13=MAX(C11:C13),MAX(10,C13/10),IF(C13=MIN(C11:C13),MAX(1,C13/10-2),MAX(5,C13/10-1)))</f>
        <v>4</v>
      </c>
      <c r="E13" s="22"/>
      <c r="F13" s="38" t="s">
        <v>55</v>
      </c>
      <c r="G13" s="39">
        <v>90</v>
      </c>
      <c r="H13" s="40">
        <f>IF(G13=MAX(G11:G13),MAX(10,G13/10),IF(G13=MIN(G11:G13),MAX(1,G13/10-2),MAX(5,G13/10-1)))</f>
        <v>8</v>
      </c>
      <c r="I13" s="4"/>
    </row>
    <row r="14" spans="1:9" ht="18.75" customHeight="1" x14ac:dyDescent="0.25">
      <c r="A14" s="31"/>
      <c r="B14" s="41"/>
      <c r="C14" s="42"/>
      <c r="D14" s="42"/>
      <c r="E14" s="22"/>
      <c r="F14" s="41"/>
      <c r="G14" s="42"/>
      <c r="H14" s="42"/>
      <c r="I14" s="4"/>
    </row>
    <row r="15" spans="1:9" ht="18.75" customHeight="1" x14ac:dyDescent="0.25">
      <c r="A15" s="31">
        <v>0.85416666666666674</v>
      </c>
      <c r="B15" s="32" t="s">
        <v>53</v>
      </c>
      <c r="C15" s="33">
        <v>100</v>
      </c>
      <c r="D15" s="34">
        <f>IF(C15=MAX(C15:C17),MAX(10,C15/10),IF(C15=MIN(C15:C17),MAX(1,C15/10-2),MAX(5,C15/10-1)))</f>
        <v>9</v>
      </c>
      <c r="E15" s="22"/>
      <c r="F15" s="32" t="s">
        <v>55</v>
      </c>
      <c r="G15" s="33">
        <v>110</v>
      </c>
      <c r="H15" s="34">
        <f>IF(G15=MAX(G15:G17),MAX(10,G15/10),IF(G15=MIN(G15:G17),MAX(1,G15/10-2),MAX(5,G15/10-1)))</f>
        <v>10</v>
      </c>
      <c r="I15" s="4"/>
    </row>
    <row r="16" spans="1:9" ht="18.75" customHeight="1" x14ac:dyDescent="0.25">
      <c r="A16" s="31"/>
      <c r="B16" s="35" t="s">
        <v>54</v>
      </c>
      <c r="C16" s="36">
        <v>50</v>
      </c>
      <c r="D16" s="37">
        <f>IF(C16=MAX(C15:C17),MAX(10,C16/10),IF(C16=MIN(C15:C17),MAX(1,C16/10-2),MAX(5,C16/10-1)))</f>
        <v>3</v>
      </c>
      <c r="E16" s="22"/>
      <c r="F16" s="35" t="s">
        <v>51</v>
      </c>
      <c r="G16" s="36">
        <v>200</v>
      </c>
      <c r="H16" s="37">
        <f>IF(G16=MAX(G15:G17),MAX(10,G16/10),IF(G16=MIN(G15:G17),MAX(1,G16/10-2),MAX(5,G16/10-1)))</f>
        <v>20</v>
      </c>
      <c r="I16" s="4"/>
    </row>
    <row r="17" spans="1:9" ht="18.75" customHeight="1" x14ac:dyDescent="0.25">
      <c r="A17" s="31"/>
      <c r="B17" s="38" t="s">
        <v>50</v>
      </c>
      <c r="C17" s="39">
        <v>210</v>
      </c>
      <c r="D17" s="40">
        <f>IF(C17=MAX(C15:C17),MAX(10,C17/10),IF(C17=MIN(C15:C17),MAX(1,C17/10-2),MAX(5,C17/10-1)))</f>
        <v>21</v>
      </c>
      <c r="E17" s="22"/>
      <c r="F17" s="38" t="s">
        <v>29</v>
      </c>
      <c r="G17" s="39">
        <v>40</v>
      </c>
      <c r="H17" s="40">
        <f>IF(G17=MAX(G15:G17),MAX(10,G17/10),IF(G17=MIN(G15:G17),MAX(1,G17/10-2),MAX(5,G17/10-1)))</f>
        <v>2</v>
      </c>
      <c r="I17" s="4"/>
    </row>
    <row r="18" spans="1:9" ht="18.75" customHeight="1" x14ac:dyDescent="0.25">
      <c r="A18" s="31"/>
      <c r="B18" s="43"/>
      <c r="C18" s="42"/>
      <c r="D18" s="42"/>
      <c r="E18" s="22"/>
      <c r="F18" s="43"/>
      <c r="G18" s="42"/>
      <c r="H18" s="42"/>
      <c r="I18" s="4"/>
    </row>
    <row r="19" spans="1:9" ht="18.75" customHeight="1" x14ac:dyDescent="0.25">
      <c r="A19" s="31">
        <v>0.875</v>
      </c>
      <c r="B19" s="32" t="s">
        <v>50</v>
      </c>
      <c r="C19" s="33">
        <v>130</v>
      </c>
      <c r="D19" s="34">
        <f>IF(C19=MAX(C19:C21),MAX(10,C19/10),IF(C19=MIN(C19:C21),MAX(1,C19/10-2),MAX(5,C19/10-1)))</f>
        <v>13</v>
      </c>
      <c r="E19" s="22"/>
      <c r="F19" s="32" t="s">
        <v>29</v>
      </c>
      <c r="G19" s="33">
        <v>40</v>
      </c>
      <c r="H19" s="34">
        <f>IF(G19=MAX(G19:G21),MAX(10,G19/10),IF(G19=MIN(G19:G21),MAX(1,G19/10-2),MAX(5,G19/10-1)))</f>
        <v>2</v>
      </c>
      <c r="I19" s="4"/>
    </row>
    <row r="20" spans="1:9" ht="18.75" customHeight="1" x14ac:dyDescent="0.25">
      <c r="A20" s="31"/>
      <c r="B20" s="35" t="s">
        <v>55</v>
      </c>
      <c r="C20" s="36">
        <v>50</v>
      </c>
      <c r="D20" s="37">
        <f>IF(C20=MAX(C19:C21),MAX(10,C20/10),IF(C20=MIN(C19:C21),MAX(1,C20/10-2),MAX(5,C20/10-1)))</f>
        <v>3</v>
      </c>
      <c r="E20" s="22"/>
      <c r="F20" s="35" t="s">
        <v>53</v>
      </c>
      <c r="G20" s="36">
        <v>120</v>
      </c>
      <c r="H20" s="37">
        <f>IF(G20=MAX(G19:G21),MAX(10,G20/10),IF(G20=MIN(G19:G21),MAX(1,G20/10-2),MAX(5,G20/10-1)))</f>
        <v>11</v>
      </c>
      <c r="I20" s="4"/>
    </row>
    <row r="21" spans="1:9" ht="18.75" customHeight="1" x14ac:dyDescent="0.25">
      <c r="A21" s="31"/>
      <c r="B21" s="38" t="s">
        <v>52</v>
      </c>
      <c r="C21" s="39">
        <v>120</v>
      </c>
      <c r="D21" s="40">
        <f>IF(C21=MAX(C19:C21),MAX(10,C21/10),IF(C21=MIN(C19:C21),MAX(1,C21/10-2),MAX(5,C21/10-1)))</f>
        <v>11</v>
      </c>
      <c r="E21" s="22"/>
      <c r="F21" s="38" t="s">
        <v>49</v>
      </c>
      <c r="G21" s="39">
        <v>190</v>
      </c>
      <c r="H21" s="40">
        <f>IF(G21=MAX(G19:G21),MAX(10,G21/10),IF(G21=MIN(G19:G21),MAX(1,G21/10-2),MAX(5,G21/10-1)))</f>
        <v>19</v>
      </c>
      <c r="I21" s="4"/>
    </row>
    <row r="22" spans="1:9" ht="18.75" customHeight="1" x14ac:dyDescent="0.25">
      <c r="A22" s="44" t="s">
        <v>32</v>
      </c>
      <c r="B22" s="45"/>
      <c r="C22" s="45"/>
      <c r="D22" s="45"/>
      <c r="E22" s="45"/>
      <c r="F22" s="45"/>
      <c r="G22" s="45"/>
      <c r="H22" s="45"/>
      <c r="I22" s="4"/>
    </row>
    <row r="23" spans="1:9" ht="18.75" customHeight="1" x14ac:dyDescent="0.25">
      <c r="A23" s="31">
        <v>1.375</v>
      </c>
      <c r="B23" s="32" t="s">
        <v>50</v>
      </c>
      <c r="C23" s="33">
        <v>170</v>
      </c>
      <c r="D23" s="34">
        <f>IF(C23=MAX(C23:C25),MAX(10,C23/10),IF(C23=MIN(C23:C25),MAX(1,C23/10-2),MAX(5,C23/10-1)))</f>
        <v>17</v>
      </c>
      <c r="E23" s="22"/>
      <c r="F23" s="32" t="s">
        <v>49</v>
      </c>
      <c r="G23" s="33">
        <v>50</v>
      </c>
      <c r="H23" s="34">
        <f>IF(G23=MAX(G23:G25),MAX(10,G23/10),IF(G23=MIN(G23:G25),MAX(1,G23/10-2),MAX(5,G23/10-1)))</f>
        <v>3</v>
      </c>
      <c r="I23" s="4"/>
    </row>
    <row r="24" spans="1:9" ht="18.75" customHeight="1" x14ac:dyDescent="0.25">
      <c r="A24" s="31"/>
      <c r="B24" s="35" t="s">
        <v>29</v>
      </c>
      <c r="C24" s="36">
        <v>80</v>
      </c>
      <c r="D24" s="37">
        <f>IF(C24=MAX(C23:C25),MAX(10,C24/10),IF(C24=MIN(C23:C25),MAX(1,C24/10-2),MAX(5,C24/10-1)))</f>
        <v>6</v>
      </c>
      <c r="E24" s="22"/>
      <c r="F24" s="35" t="s">
        <v>51</v>
      </c>
      <c r="G24" s="36">
        <v>90</v>
      </c>
      <c r="H24" s="37">
        <f>IF(G24=MAX(G23:G25),MAX(10,G24/10),IF(G24=MIN(G23:G25),MAX(1,G24/10-2),MAX(5,G24/10-1)))</f>
        <v>8</v>
      </c>
      <c r="I24" s="4"/>
    </row>
    <row r="25" spans="1:9" ht="18.75" customHeight="1" x14ac:dyDescent="0.25">
      <c r="A25" s="31"/>
      <c r="B25" s="38" t="s">
        <v>55</v>
      </c>
      <c r="C25" s="39">
        <v>150</v>
      </c>
      <c r="D25" s="40">
        <f>IF(C25=MAX(C23:C25),MAX(10,C25/10),IF(C25=MIN(C23:C25),MAX(1,C25/10-2),MAX(5,C25/10-1)))</f>
        <v>14</v>
      </c>
      <c r="E25" s="22"/>
      <c r="F25" s="38" t="s">
        <v>52</v>
      </c>
      <c r="G25" s="39">
        <v>110</v>
      </c>
      <c r="H25" s="40">
        <f>IF(G25=MAX(G23:G25),MAX(10,G25/10),IF(G25=MIN(G23:G25),MAX(1,G25/10-2),MAX(5,G25/10-1)))</f>
        <v>11</v>
      </c>
      <c r="I25" s="4"/>
    </row>
    <row r="26" spans="1:9" ht="18.75" customHeight="1" x14ac:dyDescent="0.25">
      <c r="A26" s="46"/>
      <c r="B26" s="47"/>
      <c r="C26" s="42"/>
      <c r="D26" s="42"/>
      <c r="E26" s="22"/>
      <c r="F26" s="41"/>
      <c r="G26" s="42"/>
      <c r="H26" s="42"/>
      <c r="I26" s="4"/>
    </row>
    <row r="27" spans="1:9" ht="18.75" customHeight="1" x14ac:dyDescent="0.25">
      <c r="A27" s="31">
        <v>1.3958333333333333</v>
      </c>
      <c r="B27" s="32" t="s">
        <v>55</v>
      </c>
      <c r="C27" s="33" t="s">
        <v>177</v>
      </c>
      <c r="D27" s="34">
        <v>12</v>
      </c>
      <c r="E27" s="22"/>
      <c r="F27" s="32" t="s">
        <v>52</v>
      </c>
      <c r="G27" s="33">
        <v>50</v>
      </c>
      <c r="H27" s="34">
        <f>IF(G27=MAX(G27:G29),MAX(10,G27/10),IF(G27=MIN(G27:G29),MAX(1,G27/10-2),MAX(5,G27/10-1)))</f>
        <v>3</v>
      </c>
      <c r="I27" s="4"/>
    </row>
    <row r="28" spans="1:9" ht="18.75" customHeight="1" x14ac:dyDescent="0.25">
      <c r="A28" s="31"/>
      <c r="B28" s="35" t="s">
        <v>49</v>
      </c>
      <c r="C28" s="36">
        <v>200</v>
      </c>
      <c r="D28" s="37">
        <f>IF(C28=MAX(C27:C29),MAX(10,C28/10),IF(C28=MIN(C27:C29),MAX(1,C28/10-2),MAX(5,C28/10-1)))</f>
        <v>20</v>
      </c>
      <c r="E28" s="22"/>
      <c r="F28" s="35" t="s">
        <v>50</v>
      </c>
      <c r="G28" s="36">
        <v>140</v>
      </c>
      <c r="H28" s="37">
        <f>IF(G28=MAX(G27:G29),MAX(10,G28/10),IF(G28=MIN(G27:G29),MAX(1,G28/10-2),MAX(5,G28/10-1)))</f>
        <v>14</v>
      </c>
      <c r="I28" s="4"/>
    </row>
    <row r="29" spans="1:9" ht="18.75" customHeight="1" x14ac:dyDescent="0.25">
      <c r="A29" s="31"/>
      <c r="B29" s="38" t="s">
        <v>54</v>
      </c>
      <c r="C29" s="39" t="s">
        <v>178</v>
      </c>
      <c r="D29" s="40">
        <v>11</v>
      </c>
      <c r="E29" s="22"/>
      <c r="F29" s="38" t="s">
        <v>53</v>
      </c>
      <c r="G29" s="39">
        <v>60</v>
      </c>
      <c r="H29" s="40">
        <f>IF(G29=MAX(G27:G29),MAX(10,G29/10),IF(G29=MIN(G27:G29),MAX(1,G29/10-2),MAX(5,G29/10-1)))</f>
        <v>5</v>
      </c>
      <c r="I29" s="4"/>
    </row>
    <row r="30" spans="1:9" ht="18.75" customHeight="1" x14ac:dyDescent="0.25">
      <c r="A30" s="31"/>
      <c r="B30" s="47"/>
      <c r="C30" s="42"/>
      <c r="D30" s="42"/>
      <c r="E30" s="48"/>
      <c r="F30" s="41"/>
      <c r="G30" s="42"/>
      <c r="H30" s="42"/>
    </row>
    <row r="31" spans="1:9" ht="18.75" customHeight="1" x14ac:dyDescent="0.25">
      <c r="A31" s="31">
        <v>1.4166666666666665</v>
      </c>
      <c r="B31" s="32" t="s">
        <v>54</v>
      </c>
      <c r="C31" s="33">
        <v>180</v>
      </c>
      <c r="D31" s="34">
        <f>IF(C31=MAX(C31:C33),MAX(10,C31/10),IF(C31=MIN(C31:C33),MAX(1,C31/10-2),MAX(5,C31/10-1)))</f>
        <v>18</v>
      </c>
      <c r="E31" s="48"/>
      <c r="F31" s="32" t="s">
        <v>53</v>
      </c>
      <c r="G31" s="33">
        <v>110</v>
      </c>
      <c r="H31" s="34">
        <f>IF(G31=MAX(G31:G33),MAX(10,G31/10),IF(G31=MIN(G31:G33),MAX(1,G31/10-2),MAX(5,G31/10-1)))</f>
        <v>10</v>
      </c>
    </row>
    <row r="32" spans="1:9" ht="18.75" customHeight="1" x14ac:dyDescent="0.25">
      <c r="A32" s="47"/>
      <c r="B32" s="35" t="s">
        <v>52</v>
      </c>
      <c r="C32" s="36">
        <v>70</v>
      </c>
      <c r="D32" s="37">
        <f>IF(C32=MAX(C31:C33),MAX(10,C32/10),IF(C32=MIN(C31:C33),MAX(1,C32/10-2),MAX(5,C32/10-1)))</f>
        <v>5</v>
      </c>
      <c r="E32" s="48"/>
      <c r="F32" s="35" t="s">
        <v>55</v>
      </c>
      <c r="G32" s="36">
        <v>130</v>
      </c>
      <c r="H32" s="37">
        <f>IF(G32=MAX(G31:G33),MAX(10,G32/10),IF(G32=MIN(G31:G33),MAX(1,G32/10-2),MAX(5,G32/10-1)))</f>
        <v>13</v>
      </c>
    </row>
    <row r="33" spans="1:8" ht="18.75" customHeight="1" x14ac:dyDescent="0.25">
      <c r="A33" s="31"/>
      <c r="B33" s="38" t="s">
        <v>29</v>
      </c>
      <c r="C33" s="39">
        <v>80</v>
      </c>
      <c r="D33" s="40">
        <f>IF(C33=MAX(C31:C33),MAX(10,C33/10),IF(C33=MIN(C31:C33),MAX(1,C33/10-2),MAX(5,C33/10-1)))</f>
        <v>7</v>
      </c>
      <c r="E33" s="48"/>
      <c r="F33" s="38" t="s">
        <v>51</v>
      </c>
      <c r="G33" s="39">
        <v>100</v>
      </c>
      <c r="H33" s="40">
        <f>IF(G33=MAX(G31:G33),MAX(10,G33/10),IF(G33=MIN(G31:G33),MAX(1,G33/10-2),MAX(5,G33/10-1)))</f>
        <v>8</v>
      </c>
    </row>
    <row r="34" spans="1:8" ht="18.75" customHeight="1" x14ac:dyDescent="0.25">
      <c r="A34" s="31"/>
      <c r="B34" s="47"/>
      <c r="C34" s="42"/>
      <c r="D34" s="42"/>
      <c r="E34" s="48"/>
      <c r="F34" s="31"/>
      <c r="G34" s="42"/>
      <c r="H34" s="42"/>
    </row>
    <row r="35" spans="1:8" ht="18.75" customHeight="1" x14ac:dyDescent="0.25">
      <c r="A35" s="31">
        <v>1.4374999999999998</v>
      </c>
      <c r="B35" s="32" t="s">
        <v>29</v>
      </c>
      <c r="C35" s="33">
        <v>100</v>
      </c>
      <c r="D35" s="34">
        <f>IF(C35=MAX(C35:C37),MAX(10,C35/10),IF(C35=MIN(C35:C37),MAX(1,C35/10-2),MAX(5,C35/10-1)))</f>
        <v>8</v>
      </c>
      <c r="E35" s="48"/>
      <c r="F35" s="32" t="s">
        <v>51</v>
      </c>
      <c r="G35" s="33">
        <v>170</v>
      </c>
      <c r="H35" s="34">
        <f>IF(G35=MAX(G35:G37),MAX(10,G35/10),IF(G35=MIN(G35:G37),MAX(1,G35/10-2),MAX(5,G35/10-1)))</f>
        <v>17</v>
      </c>
    </row>
    <row r="36" spans="1:8" ht="18.75" customHeight="1" x14ac:dyDescent="0.25">
      <c r="A36" s="31"/>
      <c r="B36" s="35" t="s">
        <v>53</v>
      </c>
      <c r="C36" s="36">
        <v>130</v>
      </c>
      <c r="D36" s="37">
        <f>IF(C36=MAX(C35:C37),MAX(10,C36/10),IF(C36=MIN(C35:C37),MAX(1,C36/10-2),MAX(5,C36/10-1)))</f>
        <v>12</v>
      </c>
      <c r="E36" s="48"/>
      <c r="F36" s="35" t="s">
        <v>54</v>
      </c>
      <c r="G36" s="36">
        <v>50</v>
      </c>
      <c r="H36" s="37">
        <f>IF(G36=MAX(G35:G37),MAX(10,G36/10),IF(G36=MIN(G35:G37),MAX(1,G36/10-2),MAX(5,G36/10-1)))</f>
        <v>3</v>
      </c>
    </row>
    <row r="37" spans="1:8" ht="18.75" customHeight="1" x14ac:dyDescent="0.25">
      <c r="A37" s="31"/>
      <c r="B37" s="38" t="s">
        <v>49</v>
      </c>
      <c r="C37" s="39">
        <v>140</v>
      </c>
      <c r="D37" s="40">
        <f>IF(C37=MAX(C35:C37),MAX(10,C37/10),IF(C37=MIN(C35:C37),MAX(1,C37/10-2),MAX(5,C37/10-1)))</f>
        <v>14</v>
      </c>
      <c r="E37" s="48"/>
      <c r="F37" s="38" t="s">
        <v>50</v>
      </c>
      <c r="G37" s="39">
        <v>130</v>
      </c>
      <c r="H37" s="40">
        <f>IF(G37=MAX(G35:G37),MAX(10,G37/10),IF(G37=MIN(G35:G37),MAX(1,G37/10-2),MAX(5,G37/10-1)))</f>
        <v>12</v>
      </c>
    </row>
    <row r="38" spans="1:8" x14ac:dyDescent="0.25">
      <c r="A38" s="31"/>
      <c r="B38" s="48"/>
      <c r="C38" s="42"/>
      <c r="D38" s="42"/>
      <c r="E38" s="48"/>
      <c r="F38" s="48"/>
      <c r="G38" s="48"/>
      <c r="H38" s="48"/>
    </row>
    <row r="39" spans="1:8" x14ac:dyDescent="0.25">
      <c r="A39" s="1"/>
    </row>
    <row r="40" spans="1:8" x14ac:dyDescent="0.25">
      <c r="A40"/>
      <c r="B40" s="111" t="s">
        <v>28</v>
      </c>
      <c r="C40" s="111"/>
      <c r="D40" s="111"/>
      <c r="E40" s="111"/>
    </row>
    <row r="41" spans="1:8" x14ac:dyDescent="0.25">
      <c r="A41" s="1"/>
    </row>
    <row r="42" spans="1:8" x14ac:dyDescent="0.25">
      <c r="A42" s="1"/>
    </row>
    <row r="43" spans="1:8" x14ac:dyDescent="0.25">
      <c r="A43" s="1"/>
      <c r="B43" s="111" t="s">
        <v>6</v>
      </c>
      <c r="C43" s="111"/>
      <c r="D43" s="111"/>
      <c r="E43" s="111"/>
      <c r="F43" s="111"/>
      <c r="G43" s="111"/>
      <c r="H43" s="111"/>
    </row>
    <row r="44" spans="1:8" x14ac:dyDescent="0.25">
      <c r="B44" s="111" t="s">
        <v>5</v>
      </c>
      <c r="C44" s="111"/>
      <c r="D44" s="111"/>
      <c r="E44" s="111"/>
      <c r="F44" s="111"/>
      <c r="G44" s="111"/>
      <c r="H44" s="111"/>
    </row>
    <row r="45" spans="1:8" x14ac:dyDescent="0.25">
      <c r="B45" s="111" t="s">
        <v>4</v>
      </c>
      <c r="C45" s="111"/>
      <c r="D45" s="111"/>
      <c r="E45" s="111"/>
      <c r="F45" s="111"/>
      <c r="G45" s="111"/>
      <c r="H45" s="111"/>
    </row>
    <row r="46" spans="1:8" x14ac:dyDescent="0.25">
      <c r="B46" s="111" t="s">
        <v>7</v>
      </c>
      <c r="C46" s="111"/>
      <c r="D46" s="111"/>
      <c r="E46" s="111"/>
      <c r="F46" s="111"/>
      <c r="G46" s="111"/>
      <c r="H46" s="111"/>
    </row>
  </sheetData>
  <mergeCells count="9">
    <mergeCell ref="B43:H43"/>
    <mergeCell ref="B44:H44"/>
    <mergeCell ref="B45:H45"/>
    <mergeCell ref="B46:H46"/>
    <mergeCell ref="B1:H2"/>
    <mergeCell ref="B4:H4"/>
    <mergeCell ref="B5:D5"/>
    <mergeCell ref="F5:H5"/>
    <mergeCell ref="B40:E40"/>
  </mergeCells>
  <pageMargins left="0.7" right="0.7" top="0.75" bottom="0.75" header="0.3" footer="0.3"/>
  <pageSetup scale="88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Normal="100" workbookViewId="0">
      <selection activeCell="S2" sqref="S2"/>
    </sheetView>
  </sheetViews>
  <sheetFormatPr defaultRowHeight="15" x14ac:dyDescent="0.25"/>
  <cols>
    <col min="1" max="1" width="20.28515625" bestFit="1" customWidth="1"/>
    <col min="2" max="2" width="28.7109375" bestFit="1" customWidth="1"/>
    <col min="3" max="10" width="3.42578125" bestFit="1" customWidth="1"/>
    <col min="11" max="11" width="4" bestFit="1" customWidth="1"/>
    <col min="12" max="13" width="5.5703125" bestFit="1" customWidth="1"/>
    <col min="14" max="22" width="3.140625" bestFit="1" customWidth="1"/>
    <col min="23" max="23" width="3.85546875" bestFit="1" customWidth="1"/>
    <col min="24" max="24" width="5.42578125" bestFit="1" customWidth="1"/>
    <col min="25" max="25" width="3.42578125" bestFit="1" customWidth="1"/>
    <col min="26" max="26" width="2" bestFit="1" customWidth="1"/>
  </cols>
  <sheetData>
    <row r="1" spans="1:25" ht="30" customHeight="1" x14ac:dyDescent="0.2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 thickBot="1" x14ac:dyDescent="0.3"/>
    <row r="3" spans="1:25" x14ac:dyDescent="0.25">
      <c r="A3" s="117"/>
      <c r="B3" s="118"/>
      <c r="C3" s="119" t="s">
        <v>31</v>
      </c>
      <c r="D3" s="120"/>
      <c r="E3" s="120"/>
      <c r="F3" s="121"/>
      <c r="G3" s="120" t="s">
        <v>32</v>
      </c>
      <c r="H3" s="120"/>
      <c r="I3" s="120"/>
      <c r="J3" s="121"/>
      <c r="K3" s="122" t="s">
        <v>10</v>
      </c>
      <c r="L3" s="124" t="s">
        <v>15</v>
      </c>
      <c r="M3" s="115" t="s">
        <v>16</v>
      </c>
    </row>
    <row r="4" spans="1:25" x14ac:dyDescent="0.25">
      <c r="A4" s="21" t="s">
        <v>8</v>
      </c>
      <c r="B4" s="6" t="s">
        <v>9</v>
      </c>
      <c r="C4" s="9" t="s">
        <v>11</v>
      </c>
      <c r="D4" s="10" t="s">
        <v>12</v>
      </c>
      <c r="E4" s="10" t="s">
        <v>13</v>
      </c>
      <c r="F4" s="55" t="s">
        <v>56</v>
      </c>
      <c r="G4" s="10" t="s">
        <v>57</v>
      </c>
      <c r="H4" s="10" t="s">
        <v>58</v>
      </c>
      <c r="I4" s="10" t="s">
        <v>59</v>
      </c>
      <c r="J4" s="11" t="s">
        <v>60</v>
      </c>
      <c r="K4" s="123"/>
      <c r="L4" s="125"/>
      <c r="M4" s="116"/>
    </row>
    <row r="5" spans="1:25" x14ac:dyDescent="0.25">
      <c r="A5" s="7" t="s">
        <v>62</v>
      </c>
      <c r="B5" s="5" t="s">
        <v>64</v>
      </c>
      <c r="C5" s="20">
        <v>19</v>
      </c>
      <c r="D5" s="4">
        <v>18</v>
      </c>
      <c r="E5" s="4"/>
      <c r="F5" s="14"/>
      <c r="G5" s="4">
        <v>21</v>
      </c>
      <c r="H5" s="4">
        <v>19</v>
      </c>
      <c r="I5" s="4">
        <v>30</v>
      </c>
      <c r="J5" s="14">
        <v>10</v>
      </c>
      <c r="K5" s="7">
        <f t="shared" ref="K5:K15" si="0">SUM(C5:J5)</f>
        <v>117</v>
      </c>
      <c r="L5" s="8">
        <f t="shared" ref="L5:L15" si="1">IFERROR(AVERAGE(C5:J5),0)</f>
        <v>19.5</v>
      </c>
      <c r="M5" s="5">
        <f t="shared" ref="M5:M15" si="2">RANK(L5,L$5:L$15)</f>
        <v>1</v>
      </c>
    </row>
    <row r="6" spans="1:25" x14ac:dyDescent="0.25">
      <c r="A6" s="7" t="s">
        <v>36</v>
      </c>
      <c r="B6" s="5" t="s">
        <v>65</v>
      </c>
      <c r="C6" s="20">
        <v>9</v>
      </c>
      <c r="D6" s="2">
        <v>12</v>
      </c>
      <c r="E6" s="2"/>
      <c r="F6" s="3">
        <v>11</v>
      </c>
      <c r="G6" s="4">
        <v>13</v>
      </c>
      <c r="H6" s="4">
        <v>19</v>
      </c>
      <c r="I6" s="4">
        <v>1</v>
      </c>
      <c r="J6" s="14"/>
      <c r="K6" s="20">
        <f t="shared" si="0"/>
        <v>65</v>
      </c>
      <c r="L6" s="49">
        <f t="shared" si="1"/>
        <v>10.833333333333334</v>
      </c>
      <c r="M6" s="19">
        <f t="shared" si="2"/>
        <v>2</v>
      </c>
    </row>
    <row r="7" spans="1:25" x14ac:dyDescent="0.25">
      <c r="A7" s="7" t="s">
        <v>61</v>
      </c>
      <c r="B7" s="5" t="s">
        <v>64</v>
      </c>
      <c r="C7" s="20"/>
      <c r="D7" s="4">
        <v>7</v>
      </c>
      <c r="E7" s="4">
        <v>13</v>
      </c>
      <c r="F7" s="14"/>
      <c r="G7" s="4">
        <v>11</v>
      </c>
      <c r="H7" s="4">
        <v>15</v>
      </c>
      <c r="I7" s="4">
        <v>5</v>
      </c>
      <c r="J7" s="14">
        <v>13</v>
      </c>
      <c r="K7" s="7">
        <f t="shared" si="0"/>
        <v>64</v>
      </c>
      <c r="L7" s="8">
        <f t="shared" si="1"/>
        <v>10.666666666666666</v>
      </c>
      <c r="M7" s="5">
        <f t="shared" si="2"/>
        <v>3</v>
      </c>
    </row>
    <row r="8" spans="1:25" x14ac:dyDescent="0.25">
      <c r="A8" s="7" t="s">
        <v>63</v>
      </c>
      <c r="B8" s="5" t="s">
        <v>21</v>
      </c>
      <c r="C8" s="20"/>
      <c r="D8" s="4">
        <v>10</v>
      </c>
      <c r="E8" s="2">
        <v>17</v>
      </c>
      <c r="F8" s="3">
        <v>14</v>
      </c>
      <c r="G8" s="4">
        <v>13</v>
      </c>
      <c r="H8" s="2"/>
      <c r="I8" s="4">
        <v>8</v>
      </c>
      <c r="J8" s="14">
        <v>1</v>
      </c>
      <c r="K8" s="20">
        <f t="shared" si="0"/>
        <v>63</v>
      </c>
      <c r="L8" s="49">
        <f t="shared" si="1"/>
        <v>10.5</v>
      </c>
      <c r="M8" s="19">
        <f t="shared" si="2"/>
        <v>4</v>
      </c>
    </row>
    <row r="9" spans="1:25" x14ac:dyDescent="0.25">
      <c r="A9" s="7" t="s">
        <v>42</v>
      </c>
      <c r="B9" s="2" t="s">
        <v>64</v>
      </c>
      <c r="C9" s="20">
        <v>15</v>
      </c>
      <c r="D9" s="4">
        <v>4</v>
      </c>
      <c r="E9" s="4">
        <v>7</v>
      </c>
      <c r="F9" s="14">
        <v>12</v>
      </c>
      <c r="G9" s="4">
        <v>9</v>
      </c>
      <c r="H9" s="4"/>
      <c r="I9" s="4">
        <v>13</v>
      </c>
      <c r="J9" s="4"/>
      <c r="K9" s="7">
        <f t="shared" si="0"/>
        <v>60</v>
      </c>
      <c r="L9" s="8">
        <f t="shared" si="1"/>
        <v>10</v>
      </c>
      <c r="M9" s="5">
        <f t="shared" si="2"/>
        <v>5</v>
      </c>
    </row>
    <row r="10" spans="1:25" x14ac:dyDescent="0.25">
      <c r="A10" s="7" t="s">
        <v>34</v>
      </c>
      <c r="B10" s="2" t="s">
        <v>66</v>
      </c>
      <c r="C10" s="20">
        <v>12</v>
      </c>
      <c r="D10" s="2">
        <v>5</v>
      </c>
      <c r="E10" s="4">
        <v>13</v>
      </c>
      <c r="F10" s="3"/>
      <c r="G10" s="2"/>
      <c r="H10" s="4">
        <v>4</v>
      </c>
      <c r="I10" s="4">
        <v>7</v>
      </c>
      <c r="J10" s="4">
        <v>16</v>
      </c>
      <c r="K10" s="20">
        <f t="shared" si="0"/>
        <v>57</v>
      </c>
      <c r="L10" s="49">
        <f t="shared" si="1"/>
        <v>9.5</v>
      </c>
      <c r="M10" s="19">
        <f t="shared" si="2"/>
        <v>6</v>
      </c>
    </row>
    <row r="11" spans="1:25" ht="15" customHeight="1" x14ac:dyDescent="0.25">
      <c r="A11" s="7" t="s">
        <v>41</v>
      </c>
      <c r="B11" s="2" t="s">
        <v>66</v>
      </c>
      <c r="C11" s="20">
        <v>1</v>
      </c>
      <c r="D11" s="2">
        <v>8</v>
      </c>
      <c r="E11" s="2">
        <v>10</v>
      </c>
      <c r="F11" s="3">
        <v>7</v>
      </c>
      <c r="G11" s="2"/>
      <c r="H11" s="4">
        <v>9</v>
      </c>
      <c r="I11" s="4">
        <v>15</v>
      </c>
      <c r="J11" s="2"/>
      <c r="K11" s="20">
        <f t="shared" si="0"/>
        <v>50</v>
      </c>
      <c r="L11" s="49">
        <f t="shared" si="1"/>
        <v>8.3333333333333339</v>
      </c>
      <c r="M11" s="19">
        <f t="shared" si="2"/>
        <v>7</v>
      </c>
    </row>
    <row r="12" spans="1:25" x14ac:dyDescent="0.25">
      <c r="A12" s="7" t="s">
        <v>22</v>
      </c>
      <c r="B12" s="2" t="s">
        <v>20</v>
      </c>
      <c r="C12" s="20">
        <v>10</v>
      </c>
      <c r="D12" s="4">
        <v>3</v>
      </c>
      <c r="E12" s="4">
        <v>5</v>
      </c>
      <c r="F12" s="14"/>
      <c r="G12" s="4">
        <v>11</v>
      </c>
      <c r="H12" s="4">
        <v>14</v>
      </c>
      <c r="I12" s="4">
        <v>6</v>
      </c>
      <c r="J12" s="4"/>
      <c r="K12" s="7">
        <f t="shared" si="0"/>
        <v>49</v>
      </c>
      <c r="L12" s="8">
        <f t="shared" si="1"/>
        <v>8.1666666666666661</v>
      </c>
      <c r="M12" s="5">
        <f t="shared" si="2"/>
        <v>8</v>
      </c>
    </row>
    <row r="13" spans="1:25" x14ac:dyDescent="0.25">
      <c r="A13" s="7" t="s">
        <v>35</v>
      </c>
      <c r="B13" s="2" t="s">
        <v>66</v>
      </c>
      <c r="C13" s="20">
        <v>4</v>
      </c>
      <c r="D13" s="2"/>
      <c r="E13" s="2">
        <v>1</v>
      </c>
      <c r="F13" s="3">
        <v>7</v>
      </c>
      <c r="G13" s="2">
        <v>7</v>
      </c>
      <c r="H13" s="2">
        <v>12</v>
      </c>
      <c r="I13" s="2"/>
      <c r="J13" s="2">
        <v>7</v>
      </c>
      <c r="K13" s="20">
        <f t="shared" si="0"/>
        <v>38</v>
      </c>
      <c r="L13" s="49">
        <f t="shared" si="1"/>
        <v>6.333333333333333</v>
      </c>
      <c r="M13" s="19">
        <f t="shared" si="2"/>
        <v>9</v>
      </c>
    </row>
    <row r="14" spans="1:25" x14ac:dyDescent="0.25">
      <c r="A14" s="7" t="s">
        <v>38</v>
      </c>
      <c r="B14" s="2" t="s">
        <v>66</v>
      </c>
      <c r="C14" s="20">
        <v>1</v>
      </c>
      <c r="D14" s="4">
        <v>7</v>
      </c>
      <c r="E14" s="2">
        <v>9</v>
      </c>
      <c r="F14" s="3">
        <v>4</v>
      </c>
      <c r="G14" s="4">
        <v>9</v>
      </c>
      <c r="H14" s="4">
        <v>7</v>
      </c>
      <c r="I14" s="2"/>
      <c r="J14" s="2"/>
      <c r="K14" s="20">
        <f t="shared" si="0"/>
        <v>37</v>
      </c>
      <c r="L14" s="49">
        <f t="shared" si="1"/>
        <v>6.166666666666667</v>
      </c>
      <c r="M14" s="19">
        <f t="shared" si="2"/>
        <v>10</v>
      </c>
    </row>
    <row r="15" spans="1:25" ht="15.75" thickBot="1" x14ac:dyDescent="0.3">
      <c r="A15" s="50" t="s">
        <v>40</v>
      </c>
      <c r="B15" s="51" t="s">
        <v>66</v>
      </c>
      <c r="C15" s="52">
        <v>3</v>
      </c>
      <c r="D15" s="51"/>
      <c r="E15" s="51">
        <v>1</v>
      </c>
      <c r="F15" s="56"/>
      <c r="G15" s="51">
        <v>1</v>
      </c>
      <c r="H15" s="91">
        <v>5</v>
      </c>
      <c r="I15" s="91">
        <v>9</v>
      </c>
      <c r="J15" s="91">
        <v>1</v>
      </c>
      <c r="K15" s="52">
        <f t="shared" si="0"/>
        <v>20</v>
      </c>
      <c r="L15" s="53">
        <f t="shared" si="1"/>
        <v>3.3333333333333335</v>
      </c>
      <c r="M15" s="54">
        <f t="shared" si="2"/>
        <v>11</v>
      </c>
    </row>
    <row r="19" spans="1:25" ht="23.25" x14ac:dyDescent="0.25">
      <c r="A19" s="114" t="s">
        <v>176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ht="15.75" thickBot="1" x14ac:dyDescent="0.3"/>
    <row r="21" spans="1:25" x14ac:dyDescent="0.25">
      <c r="A21" s="117"/>
      <c r="B21" s="118"/>
      <c r="C21" s="119" t="s">
        <v>31</v>
      </c>
      <c r="D21" s="120"/>
      <c r="E21" s="120"/>
      <c r="F21" s="121"/>
      <c r="G21" s="120" t="s">
        <v>32</v>
      </c>
      <c r="H21" s="120"/>
      <c r="I21" s="120"/>
      <c r="J21" s="121"/>
      <c r="K21" s="122" t="s">
        <v>10</v>
      </c>
      <c r="L21" s="124" t="s">
        <v>15</v>
      </c>
      <c r="M21" s="115" t="s">
        <v>16</v>
      </c>
    </row>
    <row r="22" spans="1:25" x14ac:dyDescent="0.25">
      <c r="A22" s="21" t="s">
        <v>8</v>
      </c>
      <c r="B22" s="6" t="s">
        <v>9</v>
      </c>
      <c r="C22" s="9" t="s">
        <v>11</v>
      </c>
      <c r="D22" s="10" t="s">
        <v>12</v>
      </c>
      <c r="E22" s="10" t="s">
        <v>13</v>
      </c>
      <c r="F22" s="55" t="s">
        <v>56</v>
      </c>
      <c r="G22" s="10" t="s">
        <v>57</v>
      </c>
      <c r="H22" s="10" t="s">
        <v>58</v>
      </c>
      <c r="I22" s="10" t="s">
        <v>59</v>
      </c>
      <c r="J22" s="11" t="s">
        <v>60</v>
      </c>
      <c r="K22" s="123"/>
      <c r="L22" s="125"/>
      <c r="M22" s="116"/>
    </row>
    <row r="23" spans="1:25" x14ac:dyDescent="0.25">
      <c r="A23" s="7" t="s">
        <v>50</v>
      </c>
      <c r="B23" s="5" t="s">
        <v>64</v>
      </c>
      <c r="C23" s="20">
        <v>7</v>
      </c>
      <c r="D23" s="4"/>
      <c r="E23" s="4">
        <v>21</v>
      </c>
      <c r="F23" s="14">
        <v>13</v>
      </c>
      <c r="G23" s="4">
        <v>17</v>
      </c>
      <c r="H23" s="4">
        <v>14</v>
      </c>
      <c r="I23" s="4"/>
      <c r="J23" s="14">
        <v>12</v>
      </c>
      <c r="K23" s="7">
        <f t="shared" ref="K23:K30" si="3">SUM(C23:J23)</f>
        <v>84</v>
      </c>
      <c r="L23" s="8">
        <f t="shared" ref="L23:L30" si="4">IFERROR(AVERAGE(C23:J23),0)</f>
        <v>14</v>
      </c>
      <c r="M23" s="5">
        <f t="shared" ref="M23:M30" si="5">RANK(L23,L$23:L$30)</f>
        <v>1</v>
      </c>
    </row>
    <row r="24" spans="1:25" x14ac:dyDescent="0.25">
      <c r="A24" s="7" t="s">
        <v>51</v>
      </c>
      <c r="B24" s="5" t="s">
        <v>20</v>
      </c>
      <c r="C24" s="20">
        <v>11</v>
      </c>
      <c r="D24" s="4">
        <v>16</v>
      </c>
      <c r="E24" s="4">
        <v>20</v>
      </c>
      <c r="F24" s="14"/>
      <c r="G24" s="4">
        <v>8</v>
      </c>
      <c r="H24" s="4"/>
      <c r="I24" s="4">
        <v>8</v>
      </c>
      <c r="J24" s="14">
        <v>17</v>
      </c>
      <c r="K24" s="7">
        <f t="shared" si="3"/>
        <v>80</v>
      </c>
      <c r="L24" s="8">
        <f t="shared" si="4"/>
        <v>13.333333333333334</v>
      </c>
      <c r="M24" s="5">
        <f t="shared" si="5"/>
        <v>2</v>
      </c>
    </row>
    <row r="25" spans="1:25" x14ac:dyDescent="0.25">
      <c r="A25" s="7" t="s">
        <v>49</v>
      </c>
      <c r="B25" s="5" t="s">
        <v>64</v>
      </c>
      <c r="C25" s="20">
        <v>2</v>
      </c>
      <c r="D25" s="4">
        <v>18</v>
      </c>
      <c r="E25" s="4"/>
      <c r="F25" s="14">
        <v>19</v>
      </c>
      <c r="G25" s="4">
        <v>3</v>
      </c>
      <c r="H25" s="4">
        <v>20</v>
      </c>
      <c r="I25" s="4"/>
      <c r="J25" s="14">
        <v>14</v>
      </c>
      <c r="K25" s="7">
        <f t="shared" si="3"/>
        <v>76</v>
      </c>
      <c r="L25" s="8">
        <f t="shared" si="4"/>
        <v>12.666666666666666</v>
      </c>
      <c r="M25" s="5">
        <f t="shared" si="5"/>
        <v>3</v>
      </c>
    </row>
    <row r="26" spans="1:25" x14ac:dyDescent="0.25">
      <c r="A26" s="7" t="s">
        <v>52</v>
      </c>
      <c r="B26" s="5" t="s">
        <v>64</v>
      </c>
      <c r="C26" s="20">
        <v>19</v>
      </c>
      <c r="D26" s="4">
        <v>12</v>
      </c>
      <c r="E26" s="4"/>
      <c r="F26" s="14">
        <v>11</v>
      </c>
      <c r="G26" s="4">
        <v>11</v>
      </c>
      <c r="H26" s="4">
        <v>3</v>
      </c>
      <c r="I26" s="4">
        <v>5</v>
      </c>
      <c r="J26" s="14"/>
      <c r="K26" s="7">
        <f t="shared" si="3"/>
        <v>61</v>
      </c>
      <c r="L26" s="8">
        <f t="shared" si="4"/>
        <v>10.166666666666666</v>
      </c>
      <c r="M26" s="5">
        <f t="shared" si="5"/>
        <v>4</v>
      </c>
    </row>
    <row r="27" spans="1:25" x14ac:dyDescent="0.25">
      <c r="A27" s="7" t="s">
        <v>55</v>
      </c>
      <c r="B27" s="2" t="s">
        <v>168</v>
      </c>
      <c r="C27" s="20"/>
      <c r="D27" s="4">
        <v>8</v>
      </c>
      <c r="E27" s="2">
        <v>10</v>
      </c>
      <c r="F27" s="3">
        <v>3</v>
      </c>
      <c r="G27" s="4">
        <v>14</v>
      </c>
      <c r="H27" s="4">
        <v>12</v>
      </c>
      <c r="I27" s="4">
        <v>13</v>
      </c>
      <c r="J27" s="2"/>
      <c r="K27" s="20">
        <f t="shared" si="3"/>
        <v>60</v>
      </c>
      <c r="L27" s="49">
        <f t="shared" si="4"/>
        <v>10</v>
      </c>
      <c r="M27" s="19">
        <f t="shared" si="5"/>
        <v>5</v>
      </c>
    </row>
    <row r="28" spans="1:25" x14ac:dyDescent="0.25">
      <c r="A28" s="7" t="s">
        <v>53</v>
      </c>
      <c r="B28" s="2" t="s">
        <v>65</v>
      </c>
      <c r="C28" s="20"/>
      <c r="D28" s="2">
        <v>4</v>
      </c>
      <c r="E28" s="4">
        <v>9</v>
      </c>
      <c r="F28" s="3">
        <v>11</v>
      </c>
      <c r="G28" s="2"/>
      <c r="H28" s="4">
        <v>5</v>
      </c>
      <c r="I28" s="2">
        <v>10</v>
      </c>
      <c r="J28" s="2">
        <v>12</v>
      </c>
      <c r="K28" s="20">
        <f t="shared" si="3"/>
        <v>51</v>
      </c>
      <c r="L28" s="49">
        <f t="shared" si="4"/>
        <v>8.5</v>
      </c>
      <c r="M28" s="19">
        <f t="shared" si="5"/>
        <v>6</v>
      </c>
    </row>
    <row r="29" spans="1:25" x14ac:dyDescent="0.25">
      <c r="A29" s="7" t="s">
        <v>151</v>
      </c>
      <c r="B29" s="2" t="s">
        <v>21</v>
      </c>
      <c r="C29" s="20">
        <v>6</v>
      </c>
      <c r="D29" s="2">
        <v>2</v>
      </c>
      <c r="E29" s="2">
        <v>3</v>
      </c>
      <c r="F29" s="3"/>
      <c r="G29" s="2"/>
      <c r="H29" s="4">
        <v>11</v>
      </c>
      <c r="I29" s="4">
        <v>18</v>
      </c>
      <c r="J29" s="4">
        <v>3</v>
      </c>
      <c r="K29" s="20">
        <f t="shared" si="3"/>
        <v>43</v>
      </c>
      <c r="L29" s="49">
        <f t="shared" si="4"/>
        <v>7.166666666666667</v>
      </c>
      <c r="M29" s="19">
        <f t="shared" si="5"/>
        <v>7</v>
      </c>
    </row>
    <row r="30" spans="1:25" ht="15.75" thickBot="1" x14ac:dyDescent="0.3">
      <c r="A30" s="50" t="s">
        <v>166</v>
      </c>
      <c r="B30" s="51" t="s">
        <v>288</v>
      </c>
      <c r="C30" s="52">
        <v>10</v>
      </c>
      <c r="D30" s="51"/>
      <c r="E30" s="51">
        <v>2</v>
      </c>
      <c r="F30" s="56">
        <v>2</v>
      </c>
      <c r="G30" s="51">
        <v>6</v>
      </c>
      <c r="H30" s="51"/>
      <c r="I30" s="91">
        <v>7</v>
      </c>
      <c r="J30" s="91">
        <v>8</v>
      </c>
      <c r="K30" s="52">
        <f t="shared" si="3"/>
        <v>35</v>
      </c>
      <c r="L30" s="53">
        <f t="shared" si="4"/>
        <v>5.833333333333333</v>
      </c>
      <c r="M30" s="54">
        <f t="shared" si="5"/>
        <v>8</v>
      </c>
    </row>
  </sheetData>
  <sortState ref="A23:M30">
    <sortCondition ref="M23:M30"/>
  </sortState>
  <mergeCells count="14">
    <mergeCell ref="A1:M1"/>
    <mergeCell ref="M21:M22"/>
    <mergeCell ref="A19:M19"/>
    <mergeCell ref="A3:B3"/>
    <mergeCell ref="C3:F3"/>
    <mergeCell ref="G3:J3"/>
    <mergeCell ref="K3:K4"/>
    <mergeCell ref="L3:L4"/>
    <mergeCell ref="M3:M4"/>
    <mergeCell ref="A21:B21"/>
    <mergeCell ref="C21:F21"/>
    <mergeCell ref="G21:J21"/>
    <mergeCell ref="K21:K22"/>
    <mergeCell ref="L21:L22"/>
  </mergeCells>
  <conditionalFormatting sqref="A7">
    <cfRule type="expression" dxfId="39" priority="27">
      <formula>$O28="C"</formula>
    </cfRule>
    <cfRule type="expression" dxfId="38" priority="28">
      <formula>$O28="A"</formula>
    </cfRule>
  </conditionalFormatting>
  <conditionalFormatting sqref="A8">
    <cfRule type="expression" dxfId="37" priority="21">
      <formula>$O29="C"</formula>
    </cfRule>
    <cfRule type="expression" dxfId="36" priority="22">
      <formula>$O29="A"</formula>
    </cfRule>
  </conditionalFormatting>
  <conditionalFormatting sqref="A8">
    <cfRule type="expression" dxfId="35" priority="35">
      <formula>$O33="C"</formula>
    </cfRule>
    <cfRule type="expression" dxfId="34" priority="36">
      <formula>$O33="A"</formula>
    </cfRule>
  </conditionalFormatting>
  <conditionalFormatting sqref="A5:A6">
    <cfRule type="expression" dxfId="33" priority="661">
      <formula>#REF!="C"</formula>
    </cfRule>
    <cfRule type="expression" dxfId="32" priority="662">
      <formula>#REF!="A"</formula>
    </cfRule>
  </conditionalFormatting>
  <conditionalFormatting sqref="A7">
    <cfRule type="expression" dxfId="31" priority="663">
      <formula>#REF!="C"</formula>
    </cfRule>
    <cfRule type="expression" dxfId="30" priority="664">
      <formula>#REF!="A"</formula>
    </cfRule>
  </conditionalFormatting>
  <conditionalFormatting sqref="A25">
    <cfRule type="expression" dxfId="29" priority="3">
      <formula>$O46="C"</formula>
    </cfRule>
    <cfRule type="expression" dxfId="28" priority="4">
      <formula>$O46="A"</formula>
    </cfRule>
  </conditionalFormatting>
  <conditionalFormatting sqref="A26">
    <cfRule type="expression" dxfId="27" priority="1">
      <formula>$O47="C"</formula>
    </cfRule>
    <cfRule type="expression" dxfId="26" priority="2">
      <formula>$O47="A"</formula>
    </cfRule>
  </conditionalFormatting>
  <conditionalFormatting sqref="A26">
    <cfRule type="expression" dxfId="25" priority="5">
      <formula>$O51="C"</formula>
    </cfRule>
    <cfRule type="expression" dxfId="24" priority="6">
      <formula>$O51="A"</formula>
    </cfRule>
  </conditionalFormatting>
  <conditionalFormatting sqref="A23:A24">
    <cfRule type="expression" dxfId="23" priority="7">
      <formula>#REF!="C"</formula>
    </cfRule>
    <cfRule type="expression" dxfId="22" priority="8">
      <formula>#REF!="A"</formula>
    </cfRule>
  </conditionalFormatting>
  <conditionalFormatting sqref="A25">
    <cfRule type="expression" dxfId="21" priority="9">
      <formula>#REF!="C"</formula>
    </cfRule>
    <cfRule type="expression" dxfId="20" priority="10">
      <formula>#REF!="A"</formula>
    </cfRule>
  </conditionalFormatting>
  <printOptions horizontalCentered="1"/>
  <pageMargins left="0.7" right="0.7" top="0.75" bottom="0.75" header="0.3" footer="0.3"/>
  <pageSetup scale="9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Normal="100" zoomScalePage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20" sqref="R20"/>
    </sheetView>
  </sheetViews>
  <sheetFormatPr defaultRowHeight="15" x14ac:dyDescent="0.25"/>
  <cols>
    <col min="1" max="1" width="20.28515625" bestFit="1" customWidth="1"/>
    <col min="2" max="2" width="21.140625" bestFit="1" customWidth="1"/>
    <col min="3" max="10" width="3.42578125" bestFit="1" customWidth="1"/>
    <col min="11" max="11" width="3.85546875" bestFit="1" customWidth="1"/>
    <col min="12" max="12" width="5.28515625" bestFit="1" customWidth="1"/>
    <col min="13" max="13" width="3.42578125" bestFit="1" customWidth="1"/>
    <col min="14" max="14" width="0" hidden="1" customWidth="1"/>
    <col min="15" max="15" width="4.7109375" hidden="1" customWidth="1"/>
    <col min="16" max="16" width="3.7109375" bestFit="1" customWidth="1"/>
  </cols>
  <sheetData>
    <row r="1" spans="1:13" ht="23.25" x14ac:dyDescent="0.25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 thickBot="1" x14ac:dyDescent="0.3"/>
    <row r="3" spans="1:13" ht="15" customHeight="1" x14ac:dyDescent="0.25">
      <c r="A3" s="117"/>
      <c r="B3" s="126"/>
      <c r="C3" s="119" t="s">
        <v>31</v>
      </c>
      <c r="D3" s="120"/>
      <c r="E3" s="120"/>
      <c r="F3" s="121"/>
      <c r="G3" s="120" t="s">
        <v>32</v>
      </c>
      <c r="H3" s="120"/>
      <c r="I3" s="120"/>
      <c r="J3" s="127"/>
      <c r="K3" s="124" t="s">
        <v>10</v>
      </c>
      <c r="L3" s="124" t="s">
        <v>15</v>
      </c>
      <c r="M3" s="115" t="s">
        <v>16</v>
      </c>
    </row>
    <row r="4" spans="1:13" ht="15" customHeight="1" x14ac:dyDescent="0.25">
      <c r="A4" s="21" t="s">
        <v>8</v>
      </c>
      <c r="B4" s="85" t="s">
        <v>14</v>
      </c>
      <c r="C4" s="9" t="s">
        <v>11</v>
      </c>
      <c r="D4" s="10" t="s">
        <v>12</v>
      </c>
      <c r="E4" s="10" t="s">
        <v>13</v>
      </c>
      <c r="F4" s="55" t="s">
        <v>56</v>
      </c>
      <c r="G4" s="10" t="s">
        <v>57</v>
      </c>
      <c r="H4" s="10" t="s">
        <v>58</v>
      </c>
      <c r="I4" s="10" t="s">
        <v>59</v>
      </c>
      <c r="J4" s="11" t="s">
        <v>60</v>
      </c>
      <c r="K4" s="125"/>
      <c r="L4" s="128"/>
      <c r="M4" s="116"/>
    </row>
    <row r="5" spans="1:13" ht="14.45" customHeight="1" x14ac:dyDescent="0.25">
      <c r="A5" s="87" t="s">
        <v>41</v>
      </c>
      <c r="B5" s="88" t="s">
        <v>104</v>
      </c>
      <c r="C5" s="18">
        <v>0</v>
      </c>
      <c r="D5" s="13">
        <v>6</v>
      </c>
      <c r="E5" s="13">
        <v>4</v>
      </c>
      <c r="F5" s="15">
        <v>9</v>
      </c>
      <c r="G5" s="13"/>
      <c r="H5" s="13">
        <v>9</v>
      </c>
      <c r="I5" s="13">
        <v>9</v>
      </c>
      <c r="J5" s="17"/>
      <c r="K5" s="2">
        <f t="shared" ref="K5:K47" si="0">SUM(C5:J5)*10</f>
        <v>370</v>
      </c>
      <c r="L5" s="12">
        <f t="shared" ref="L5:L47" si="1">IF(COUNT(C5:J5)=0,0,AVERAGE(C5:J5)*10)</f>
        <v>61.666666666666671</v>
      </c>
      <c r="M5" s="5">
        <f t="shared" ref="M5:M47" si="2">RANK(L5,L$5:L$47)</f>
        <v>1</v>
      </c>
    </row>
    <row r="6" spans="1:13" ht="14.45" customHeight="1" x14ac:dyDescent="0.25">
      <c r="A6" s="87" t="s">
        <v>62</v>
      </c>
      <c r="B6" s="88" t="s">
        <v>72</v>
      </c>
      <c r="C6" s="20">
        <v>5</v>
      </c>
      <c r="D6" s="4">
        <v>6</v>
      </c>
      <c r="E6" s="4"/>
      <c r="F6" s="14"/>
      <c r="G6" s="4">
        <v>9</v>
      </c>
      <c r="H6" s="4">
        <v>5</v>
      </c>
      <c r="I6" s="4">
        <v>9</v>
      </c>
      <c r="J6" s="19">
        <v>1</v>
      </c>
      <c r="K6" s="2">
        <f t="shared" si="0"/>
        <v>350</v>
      </c>
      <c r="L6" s="12">
        <f t="shared" si="1"/>
        <v>58.333333333333329</v>
      </c>
      <c r="M6" s="5">
        <f t="shared" si="2"/>
        <v>2</v>
      </c>
    </row>
    <row r="7" spans="1:13" ht="14.45" customHeight="1" x14ac:dyDescent="0.25">
      <c r="A7" s="87" t="s">
        <v>61</v>
      </c>
      <c r="B7" s="88" t="s">
        <v>69</v>
      </c>
      <c r="C7" s="20"/>
      <c r="D7" s="4">
        <v>9</v>
      </c>
      <c r="E7" s="4">
        <v>9</v>
      </c>
      <c r="F7" s="14"/>
      <c r="G7" s="4">
        <v>4</v>
      </c>
      <c r="H7" s="4">
        <v>6</v>
      </c>
      <c r="I7" s="4">
        <v>2</v>
      </c>
      <c r="J7" s="19">
        <v>4</v>
      </c>
      <c r="K7" s="2">
        <f t="shared" si="0"/>
        <v>340</v>
      </c>
      <c r="L7" s="12">
        <f t="shared" si="1"/>
        <v>56.666666666666671</v>
      </c>
      <c r="M7" s="5">
        <f t="shared" si="2"/>
        <v>3</v>
      </c>
    </row>
    <row r="8" spans="1:13" ht="14.45" customHeight="1" x14ac:dyDescent="0.25">
      <c r="A8" s="87" t="s">
        <v>62</v>
      </c>
      <c r="B8" s="88" t="s">
        <v>70</v>
      </c>
      <c r="C8" s="20">
        <v>9</v>
      </c>
      <c r="D8" s="4">
        <v>6</v>
      </c>
      <c r="E8" s="4"/>
      <c r="F8" s="14"/>
      <c r="G8" s="4">
        <v>4</v>
      </c>
      <c r="H8" s="4">
        <v>9</v>
      </c>
      <c r="I8" s="4">
        <v>4</v>
      </c>
      <c r="J8" s="19">
        <v>2</v>
      </c>
      <c r="K8" s="2">
        <f t="shared" si="0"/>
        <v>340</v>
      </c>
      <c r="L8" s="12">
        <f t="shared" si="1"/>
        <v>56.666666666666671</v>
      </c>
      <c r="M8" s="5">
        <f t="shared" si="2"/>
        <v>3</v>
      </c>
    </row>
    <row r="9" spans="1:13" ht="14.45" customHeight="1" x14ac:dyDescent="0.25">
      <c r="A9" s="87" t="s">
        <v>34</v>
      </c>
      <c r="B9" s="88" t="s">
        <v>95</v>
      </c>
      <c r="C9" s="20">
        <v>3</v>
      </c>
      <c r="D9" s="4">
        <v>4</v>
      </c>
      <c r="E9" s="4">
        <v>8</v>
      </c>
      <c r="F9" s="14"/>
      <c r="G9" s="4"/>
      <c r="H9" s="4">
        <v>2</v>
      </c>
      <c r="I9" s="4">
        <v>6</v>
      </c>
      <c r="J9" s="19">
        <v>9</v>
      </c>
      <c r="K9" s="2">
        <f t="shared" si="0"/>
        <v>320</v>
      </c>
      <c r="L9" s="12">
        <f t="shared" si="1"/>
        <v>53.333333333333329</v>
      </c>
      <c r="M9" s="5">
        <f t="shared" si="2"/>
        <v>5</v>
      </c>
    </row>
    <row r="10" spans="1:13" ht="14.45" customHeight="1" x14ac:dyDescent="0.25">
      <c r="A10" s="87" t="s">
        <v>36</v>
      </c>
      <c r="B10" s="88" t="s">
        <v>86</v>
      </c>
      <c r="C10" s="20">
        <v>3</v>
      </c>
      <c r="D10" s="4">
        <v>4</v>
      </c>
      <c r="E10" s="4"/>
      <c r="F10" s="14">
        <v>4</v>
      </c>
      <c r="G10" s="4">
        <v>9</v>
      </c>
      <c r="H10" s="4">
        <v>9</v>
      </c>
      <c r="I10" s="4">
        <v>2</v>
      </c>
      <c r="J10" s="19"/>
      <c r="K10" s="2">
        <f t="shared" si="0"/>
        <v>310</v>
      </c>
      <c r="L10" s="12">
        <f t="shared" si="1"/>
        <v>51.666666666666671</v>
      </c>
      <c r="M10" s="5">
        <f t="shared" si="2"/>
        <v>6</v>
      </c>
    </row>
    <row r="11" spans="1:13" ht="14.45" customHeight="1" x14ac:dyDescent="0.25">
      <c r="A11" s="87" t="s">
        <v>42</v>
      </c>
      <c r="B11" s="88" t="s">
        <v>76</v>
      </c>
      <c r="C11" s="20">
        <v>9</v>
      </c>
      <c r="D11" s="4">
        <v>-2</v>
      </c>
      <c r="E11" s="4">
        <v>7</v>
      </c>
      <c r="F11" s="14">
        <v>4</v>
      </c>
      <c r="G11" s="4">
        <v>4</v>
      </c>
      <c r="H11" s="4"/>
      <c r="I11" s="4">
        <v>8</v>
      </c>
      <c r="J11" s="19"/>
      <c r="K11" s="2">
        <f t="shared" si="0"/>
        <v>300</v>
      </c>
      <c r="L11" s="12">
        <f t="shared" si="1"/>
        <v>50</v>
      </c>
      <c r="M11" s="5">
        <f t="shared" si="2"/>
        <v>7</v>
      </c>
    </row>
    <row r="12" spans="1:13" x14ac:dyDescent="0.25">
      <c r="A12" s="87" t="s">
        <v>62</v>
      </c>
      <c r="B12" s="88" t="s">
        <v>71</v>
      </c>
      <c r="C12" s="20">
        <v>4</v>
      </c>
      <c r="D12" s="4">
        <v>5</v>
      </c>
      <c r="E12" s="4"/>
      <c r="F12" s="14"/>
      <c r="G12" s="4">
        <v>4</v>
      </c>
      <c r="H12" s="4">
        <v>4</v>
      </c>
      <c r="I12" s="4">
        <v>9</v>
      </c>
      <c r="J12" s="19">
        <v>3</v>
      </c>
      <c r="K12" s="2">
        <f t="shared" si="0"/>
        <v>290</v>
      </c>
      <c r="L12" s="12">
        <f t="shared" si="1"/>
        <v>48.333333333333329</v>
      </c>
      <c r="M12" s="5">
        <f t="shared" si="2"/>
        <v>8</v>
      </c>
    </row>
    <row r="13" spans="1:13" x14ac:dyDescent="0.25">
      <c r="A13" s="87" t="s">
        <v>36</v>
      </c>
      <c r="B13" s="88" t="s">
        <v>88</v>
      </c>
      <c r="C13" s="20">
        <v>6</v>
      </c>
      <c r="D13" s="4">
        <v>2</v>
      </c>
      <c r="E13" s="4"/>
      <c r="F13" s="14">
        <v>6</v>
      </c>
      <c r="G13" s="4">
        <v>2</v>
      </c>
      <c r="H13" s="4">
        <v>8</v>
      </c>
      <c r="I13" s="4">
        <v>-1</v>
      </c>
      <c r="J13" s="19"/>
      <c r="K13" s="2">
        <f t="shared" si="0"/>
        <v>230</v>
      </c>
      <c r="L13" s="12">
        <f t="shared" si="1"/>
        <v>38.333333333333336</v>
      </c>
      <c r="M13" s="5">
        <f t="shared" si="2"/>
        <v>9</v>
      </c>
    </row>
    <row r="14" spans="1:13" x14ac:dyDescent="0.25">
      <c r="A14" s="87" t="s">
        <v>63</v>
      </c>
      <c r="B14" s="88" t="s">
        <v>82</v>
      </c>
      <c r="C14" s="20"/>
      <c r="D14" s="4">
        <v>0</v>
      </c>
      <c r="E14" s="4">
        <v>4</v>
      </c>
      <c r="F14" s="14">
        <v>3</v>
      </c>
      <c r="G14" s="4">
        <v>7</v>
      </c>
      <c r="H14" s="4"/>
      <c r="I14" s="4">
        <v>8</v>
      </c>
      <c r="J14" s="19">
        <v>1</v>
      </c>
      <c r="K14" s="2">
        <f t="shared" si="0"/>
        <v>230</v>
      </c>
      <c r="L14" s="12">
        <f t="shared" si="1"/>
        <v>38.333333333333336</v>
      </c>
      <c r="M14" s="5">
        <f t="shared" si="2"/>
        <v>9</v>
      </c>
    </row>
    <row r="15" spans="1:13" x14ac:dyDescent="0.25">
      <c r="A15" s="87" t="s">
        <v>38</v>
      </c>
      <c r="B15" s="88" t="s">
        <v>99</v>
      </c>
      <c r="C15" s="20">
        <v>2</v>
      </c>
      <c r="D15" s="4">
        <v>4</v>
      </c>
      <c r="E15" s="4">
        <v>4</v>
      </c>
      <c r="F15" s="14">
        <v>2</v>
      </c>
      <c r="G15" s="4">
        <v>6</v>
      </c>
      <c r="H15" s="4"/>
      <c r="I15" s="4"/>
      <c r="J15" s="19">
        <v>4</v>
      </c>
      <c r="K15" s="2">
        <f t="shared" si="0"/>
        <v>220</v>
      </c>
      <c r="L15" s="12">
        <f t="shared" si="1"/>
        <v>36.666666666666664</v>
      </c>
      <c r="M15" s="5">
        <f t="shared" si="2"/>
        <v>11</v>
      </c>
    </row>
    <row r="16" spans="1:13" x14ac:dyDescent="0.25">
      <c r="A16" s="87" t="s">
        <v>35</v>
      </c>
      <c r="B16" s="88" t="s">
        <v>107</v>
      </c>
      <c r="C16" s="20">
        <v>3</v>
      </c>
      <c r="D16" s="4"/>
      <c r="E16" s="4">
        <v>3</v>
      </c>
      <c r="F16" s="14">
        <v>6</v>
      </c>
      <c r="G16" s="4">
        <v>2</v>
      </c>
      <c r="H16" s="4">
        <v>4</v>
      </c>
      <c r="I16" s="4"/>
      <c r="J16" s="19">
        <v>4</v>
      </c>
      <c r="K16" s="2">
        <f t="shared" si="0"/>
        <v>220</v>
      </c>
      <c r="L16" s="12">
        <f t="shared" si="1"/>
        <v>36.666666666666664</v>
      </c>
      <c r="M16" s="5">
        <f t="shared" si="2"/>
        <v>11</v>
      </c>
    </row>
    <row r="17" spans="1:13" x14ac:dyDescent="0.25">
      <c r="A17" s="87" t="s">
        <v>63</v>
      </c>
      <c r="B17" s="88" t="s">
        <v>83</v>
      </c>
      <c r="C17" s="20"/>
      <c r="D17" s="4">
        <v>7</v>
      </c>
      <c r="E17" s="4">
        <v>4</v>
      </c>
      <c r="F17" s="14">
        <v>9</v>
      </c>
      <c r="G17" s="4">
        <v>2</v>
      </c>
      <c r="H17" s="4"/>
      <c r="I17" s="4">
        <v>0</v>
      </c>
      <c r="J17" s="19">
        <v>0</v>
      </c>
      <c r="K17" s="2">
        <f t="shared" si="0"/>
        <v>220</v>
      </c>
      <c r="L17" s="12">
        <f t="shared" si="1"/>
        <v>36.666666666666664</v>
      </c>
      <c r="M17" s="5">
        <f t="shared" si="2"/>
        <v>11</v>
      </c>
    </row>
    <row r="18" spans="1:13" x14ac:dyDescent="0.25">
      <c r="A18" s="87" t="s">
        <v>22</v>
      </c>
      <c r="B18" s="88" t="s">
        <v>78</v>
      </c>
      <c r="C18" s="20">
        <v>2</v>
      </c>
      <c r="D18" s="4">
        <v>2</v>
      </c>
      <c r="E18" s="4">
        <v>-1</v>
      </c>
      <c r="F18" s="14"/>
      <c r="G18" s="4">
        <v>6</v>
      </c>
      <c r="H18" s="4">
        <v>9</v>
      </c>
      <c r="I18" s="4">
        <v>0</v>
      </c>
      <c r="J18" s="19"/>
      <c r="K18" s="2">
        <f t="shared" si="0"/>
        <v>180</v>
      </c>
      <c r="L18" s="12">
        <f t="shared" si="1"/>
        <v>30</v>
      </c>
      <c r="M18" s="5">
        <f t="shared" si="2"/>
        <v>14</v>
      </c>
    </row>
    <row r="19" spans="1:13" x14ac:dyDescent="0.25">
      <c r="A19" s="87" t="s">
        <v>22</v>
      </c>
      <c r="B19" s="88" t="s">
        <v>80</v>
      </c>
      <c r="C19" s="20">
        <v>0</v>
      </c>
      <c r="D19" s="4">
        <v>2</v>
      </c>
      <c r="E19" s="4">
        <v>0</v>
      </c>
      <c r="F19" s="14"/>
      <c r="G19" s="4">
        <v>6</v>
      </c>
      <c r="H19" s="4">
        <v>2</v>
      </c>
      <c r="I19" s="4">
        <v>2</v>
      </c>
      <c r="J19" s="19"/>
      <c r="K19" s="2">
        <f t="shared" si="0"/>
        <v>120</v>
      </c>
      <c r="L19" s="12">
        <f t="shared" si="1"/>
        <v>20</v>
      </c>
      <c r="M19" s="5">
        <f t="shared" si="2"/>
        <v>15</v>
      </c>
    </row>
    <row r="20" spans="1:13" x14ac:dyDescent="0.25">
      <c r="A20" s="87" t="s">
        <v>61</v>
      </c>
      <c r="B20" s="88" t="s">
        <v>67</v>
      </c>
      <c r="C20" s="20"/>
      <c r="D20" s="4">
        <v>-1</v>
      </c>
      <c r="E20" s="4">
        <v>2</v>
      </c>
      <c r="F20" s="14"/>
      <c r="G20" s="4">
        <v>2</v>
      </c>
      <c r="H20" s="4">
        <v>2</v>
      </c>
      <c r="I20" s="4">
        <v>2</v>
      </c>
      <c r="J20" s="19">
        <v>4</v>
      </c>
      <c r="K20" s="2">
        <f t="shared" si="0"/>
        <v>110</v>
      </c>
      <c r="L20" s="12">
        <f t="shared" si="1"/>
        <v>18.333333333333332</v>
      </c>
      <c r="M20" s="5">
        <f t="shared" si="2"/>
        <v>16</v>
      </c>
    </row>
    <row r="21" spans="1:13" x14ac:dyDescent="0.25">
      <c r="A21" s="87" t="s">
        <v>34</v>
      </c>
      <c r="B21" s="88" t="s">
        <v>94</v>
      </c>
      <c r="C21" s="20">
        <v>4</v>
      </c>
      <c r="D21" s="4">
        <v>0</v>
      </c>
      <c r="E21" s="4">
        <v>4</v>
      </c>
      <c r="F21" s="14"/>
      <c r="G21" s="4"/>
      <c r="H21" s="4">
        <v>0</v>
      </c>
      <c r="I21" s="4">
        <v>0</v>
      </c>
      <c r="J21" s="19">
        <v>2</v>
      </c>
      <c r="K21" s="2">
        <f t="shared" si="0"/>
        <v>100</v>
      </c>
      <c r="L21" s="12">
        <f t="shared" si="1"/>
        <v>16.666666666666668</v>
      </c>
      <c r="M21" s="5">
        <f t="shared" si="2"/>
        <v>17</v>
      </c>
    </row>
    <row r="22" spans="1:13" ht="15" customHeight="1" x14ac:dyDescent="0.25">
      <c r="A22" s="87" t="s">
        <v>35</v>
      </c>
      <c r="B22" s="88" t="s">
        <v>108</v>
      </c>
      <c r="C22" s="20">
        <v>-1</v>
      </c>
      <c r="D22" s="4"/>
      <c r="E22" s="4">
        <v>0</v>
      </c>
      <c r="F22" s="14">
        <v>1</v>
      </c>
      <c r="G22" s="4">
        <v>2</v>
      </c>
      <c r="H22" s="4">
        <v>4</v>
      </c>
      <c r="I22" s="4"/>
      <c r="J22" s="19">
        <v>2</v>
      </c>
      <c r="K22" s="2">
        <f t="shared" si="0"/>
        <v>80</v>
      </c>
      <c r="L22" s="12">
        <f t="shared" si="1"/>
        <v>13.333333333333332</v>
      </c>
      <c r="M22" s="5">
        <f t="shared" si="2"/>
        <v>18</v>
      </c>
    </row>
    <row r="23" spans="1:13" x14ac:dyDescent="0.25">
      <c r="A23" s="87" t="s">
        <v>38</v>
      </c>
      <c r="B23" s="88" t="s">
        <v>98</v>
      </c>
      <c r="C23" s="20">
        <v>-2</v>
      </c>
      <c r="D23" s="4">
        <v>1</v>
      </c>
      <c r="E23" s="4">
        <v>5</v>
      </c>
      <c r="F23" s="14">
        <v>3</v>
      </c>
      <c r="G23" s="4">
        <v>1</v>
      </c>
      <c r="H23" s="4"/>
      <c r="I23" s="4"/>
      <c r="J23" s="19">
        <v>0</v>
      </c>
      <c r="K23" s="2">
        <f t="shared" si="0"/>
        <v>80</v>
      </c>
      <c r="L23" s="12">
        <f t="shared" si="1"/>
        <v>13.333333333333332</v>
      </c>
      <c r="M23" s="5">
        <f t="shared" si="2"/>
        <v>18</v>
      </c>
    </row>
    <row r="24" spans="1:13" ht="15" customHeight="1" x14ac:dyDescent="0.25">
      <c r="A24" s="87" t="s">
        <v>63</v>
      </c>
      <c r="B24" s="88" t="s">
        <v>84</v>
      </c>
      <c r="C24" s="20"/>
      <c r="D24" s="4">
        <v>0</v>
      </c>
      <c r="E24" s="4">
        <v>6</v>
      </c>
      <c r="F24" s="14">
        <v>0</v>
      </c>
      <c r="G24" s="4">
        <v>2</v>
      </c>
      <c r="H24" s="4"/>
      <c r="I24" s="4">
        <v>0</v>
      </c>
      <c r="J24" s="19">
        <v>0</v>
      </c>
      <c r="K24" s="2">
        <f t="shared" si="0"/>
        <v>80</v>
      </c>
      <c r="L24" s="12">
        <f t="shared" si="1"/>
        <v>13.333333333333332</v>
      </c>
      <c r="M24" s="5">
        <f t="shared" si="2"/>
        <v>18</v>
      </c>
    </row>
    <row r="25" spans="1:13" x14ac:dyDescent="0.25">
      <c r="A25" s="87" t="s">
        <v>22</v>
      </c>
      <c r="B25" s="88" t="s">
        <v>81</v>
      </c>
      <c r="C25" s="20">
        <v>0</v>
      </c>
      <c r="D25" s="4">
        <v>0</v>
      </c>
      <c r="E25" s="4">
        <v>2</v>
      </c>
      <c r="F25" s="14"/>
      <c r="G25" s="4">
        <v>0</v>
      </c>
      <c r="H25" s="4">
        <v>2</v>
      </c>
      <c r="I25" s="4">
        <v>4</v>
      </c>
      <c r="J25" s="19"/>
      <c r="K25" s="2">
        <f t="shared" si="0"/>
        <v>80</v>
      </c>
      <c r="L25" s="12">
        <f t="shared" si="1"/>
        <v>13.333333333333332</v>
      </c>
      <c r="M25" s="5">
        <f t="shared" si="2"/>
        <v>18</v>
      </c>
    </row>
    <row r="26" spans="1:13" x14ac:dyDescent="0.25">
      <c r="A26" s="87" t="s">
        <v>40</v>
      </c>
      <c r="B26" s="88" t="s">
        <v>90</v>
      </c>
      <c r="C26" s="20">
        <v>2</v>
      </c>
      <c r="D26" s="4"/>
      <c r="E26" s="4">
        <v>2</v>
      </c>
      <c r="F26" s="14"/>
      <c r="G26" s="4">
        <v>0</v>
      </c>
      <c r="H26" s="4">
        <v>2</v>
      </c>
      <c r="I26" s="4">
        <v>0</v>
      </c>
      <c r="J26" s="19">
        <v>1</v>
      </c>
      <c r="K26" s="2">
        <f t="shared" si="0"/>
        <v>70</v>
      </c>
      <c r="L26" s="12">
        <f t="shared" si="1"/>
        <v>11.666666666666668</v>
      </c>
      <c r="M26" s="5">
        <f t="shared" si="2"/>
        <v>22</v>
      </c>
    </row>
    <row r="27" spans="1:13" x14ac:dyDescent="0.25">
      <c r="A27" s="87" t="s">
        <v>42</v>
      </c>
      <c r="B27" s="88" t="s">
        <v>74</v>
      </c>
      <c r="C27" s="20">
        <v>-1</v>
      </c>
      <c r="D27" s="4">
        <v>4</v>
      </c>
      <c r="E27" s="4">
        <v>0</v>
      </c>
      <c r="F27" s="14">
        <v>2</v>
      </c>
      <c r="G27" s="4">
        <v>0</v>
      </c>
      <c r="H27" s="4"/>
      <c r="I27" s="4">
        <v>2</v>
      </c>
      <c r="J27" s="19"/>
      <c r="K27" s="2">
        <f t="shared" si="0"/>
        <v>70</v>
      </c>
      <c r="L27" s="12">
        <f t="shared" si="1"/>
        <v>11.666666666666668</v>
      </c>
      <c r="M27" s="5">
        <f t="shared" si="2"/>
        <v>22</v>
      </c>
    </row>
    <row r="28" spans="1:13" x14ac:dyDescent="0.25">
      <c r="A28" s="87" t="s">
        <v>61</v>
      </c>
      <c r="B28" s="88" t="s">
        <v>68</v>
      </c>
      <c r="C28" s="20"/>
      <c r="D28" s="4">
        <v>-1</v>
      </c>
      <c r="E28" s="4">
        <v>0</v>
      </c>
      <c r="F28" s="14"/>
      <c r="G28" s="4">
        <v>2</v>
      </c>
      <c r="H28" s="4">
        <v>2</v>
      </c>
      <c r="I28" s="4">
        <v>0</v>
      </c>
      <c r="J28" s="19">
        <v>4</v>
      </c>
      <c r="K28" s="2">
        <f t="shared" si="0"/>
        <v>70</v>
      </c>
      <c r="L28" s="12">
        <f t="shared" si="1"/>
        <v>11.666666666666668</v>
      </c>
      <c r="M28" s="5">
        <f t="shared" si="2"/>
        <v>22</v>
      </c>
    </row>
    <row r="29" spans="1:13" x14ac:dyDescent="0.25">
      <c r="A29" s="87" t="s">
        <v>62</v>
      </c>
      <c r="B29" s="88" t="s">
        <v>73</v>
      </c>
      <c r="C29" s="20">
        <v>-1</v>
      </c>
      <c r="D29" s="4">
        <v>0</v>
      </c>
      <c r="E29" s="4"/>
      <c r="F29" s="14"/>
      <c r="G29" s="4">
        <v>1</v>
      </c>
      <c r="H29" s="4">
        <v>0</v>
      </c>
      <c r="I29" s="4">
        <v>4</v>
      </c>
      <c r="J29" s="19">
        <v>2</v>
      </c>
      <c r="K29" s="2">
        <f t="shared" si="0"/>
        <v>60</v>
      </c>
      <c r="L29" s="12">
        <f t="shared" si="1"/>
        <v>10</v>
      </c>
      <c r="M29" s="5">
        <f t="shared" si="2"/>
        <v>25</v>
      </c>
    </row>
    <row r="30" spans="1:13" x14ac:dyDescent="0.25">
      <c r="A30" s="87" t="s">
        <v>40</v>
      </c>
      <c r="B30" s="88" t="s">
        <v>92</v>
      </c>
      <c r="C30" s="20">
        <v>0</v>
      </c>
      <c r="D30" s="4"/>
      <c r="E30" s="4">
        <v>1</v>
      </c>
      <c r="F30" s="14"/>
      <c r="G30" s="4">
        <v>0</v>
      </c>
      <c r="H30" s="4">
        <v>2</v>
      </c>
      <c r="I30" s="4">
        <v>2</v>
      </c>
      <c r="J30" s="19">
        <v>-1</v>
      </c>
      <c r="K30" s="2">
        <f t="shared" si="0"/>
        <v>40</v>
      </c>
      <c r="L30" s="12">
        <f t="shared" si="1"/>
        <v>6.6666666666666661</v>
      </c>
      <c r="M30" s="5">
        <f t="shared" si="2"/>
        <v>26</v>
      </c>
    </row>
    <row r="31" spans="1:13" x14ac:dyDescent="0.25">
      <c r="A31" s="87" t="s">
        <v>34</v>
      </c>
      <c r="B31" s="88" t="s">
        <v>96</v>
      </c>
      <c r="C31" s="20">
        <v>2</v>
      </c>
      <c r="D31" s="4">
        <v>0</v>
      </c>
      <c r="E31" s="4">
        <v>0</v>
      </c>
      <c r="F31" s="14"/>
      <c r="G31" s="4"/>
      <c r="H31" s="4">
        <v>0</v>
      </c>
      <c r="I31" s="4">
        <v>0</v>
      </c>
      <c r="J31" s="19">
        <v>2</v>
      </c>
      <c r="K31" s="2">
        <f t="shared" si="0"/>
        <v>40</v>
      </c>
      <c r="L31" s="12">
        <f t="shared" si="1"/>
        <v>6.6666666666666661</v>
      </c>
      <c r="M31" s="5">
        <f t="shared" si="2"/>
        <v>26</v>
      </c>
    </row>
    <row r="32" spans="1:13" x14ac:dyDescent="0.25">
      <c r="A32" s="87" t="s">
        <v>42</v>
      </c>
      <c r="B32" s="88" t="s">
        <v>75</v>
      </c>
      <c r="C32" s="20">
        <v>2</v>
      </c>
      <c r="D32" s="4">
        <v>2</v>
      </c>
      <c r="E32" s="4">
        <v>0</v>
      </c>
      <c r="F32" s="14">
        <v>0</v>
      </c>
      <c r="G32" s="98">
        <v>0</v>
      </c>
      <c r="H32" s="4"/>
      <c r="I32" s="4">
        <v>0</v>
      </c>
      <c r="J32" s="19"/>
      <c r="K32" s="2">
        <f t="shared" si="0"/>
        <v>40</v>
      </c>
      <c r="L32" s="12">
        <f t="shared" si="1"/>
        <v>6.6666666666666661</v>
      </c>
      <c r="M32" s="5">
        <f t="shared" si="2"/>
        <v>26</v>
      </c>
    </row>
    <row r="33" spans="1:13" x14ac:dyDescent="0.25">
      <c r="A33" s="87" t="s">
        <v>41</v>
      </c>
      <c r="B33" s="88" t="s">
        <v>103</v>
      </c>
      <c r="C33" s="20">
        <v>0</v>
      </c>
      <c r="D33" s="4">
        <v>2</v>
      </c>
      <c r="E33" s="4">
        <v>1</v>
      </c>
      <c r="F33" s="14">
        <v>-2</v>
      </c>
      <c r="G33" s="98"/>
      <c r="H33" s="4">
        <v>0</v>
      </c>
      <c r="I33" s="4">
        <v>2</v>
      </c>
      <c r="J33" s="19"/>
      <c r="K33" s="2">
        <f t="shared" si="0"/>
        <v>30</v>
      </c>
      <c r="L33" s="12">
        <f t="shared" si="1"/>
        <v>5</v>
      </c>
      <c r="M33" s="5">
        <f t="shared" si="2"/>
        <v>29</v>
      </c>
    </row>
    <row r="34" spans="1:13" x14ac:dyDescent="0.25">
      <c r="A34" s="87" t="s">
        <v>35</v>
      </c>
      <c r="B34" s="88" t="s">
        <v>109</v>
      </c>
      <c r="C34" s="20">
        <v>0</v>
      </c>
      <c r="D34" s="4"/>
      <c r="E34" s="4">
        <v>0</v>
      </c>
      <c r="F34" s="14">
        <v>0</v>
      </c>
      <c r="G34" s="98">
        <v>0</v>
      </c>
      <c r="H34" s="4">
        <v>2</v>
      </c>
      <c r="I34" s="4"/>
      <c r="J34" s="19">
        <v>0</v>
      </c>
      <c r="K34" s="2">
        <f t="shared" si="0"/>
        <v>20</v>
      </c>
      <c r="L34" s="12">
        <f t="shared" si="1"/>
        <v>3.333333333333333</v>
      </c>
      <c r="M34" s="5">
        <f t="shared" si="2"/>
        <v>30</v>
      </c>
    </row>
    <row r="35" spans="1:13" x14ac:dyDescent="0.25">
      <c r="A35" s="87" t="s">
        <v>40</v>
      </c>
      <c r="B35" s="88" t="s">
        <v>93</v>
      </c>
      <c r="C35" s="20">
        <v>0</v>
      </c>
      <c r="D35" s="4"/>
      <c r="E35" s="4">
        <v>0</v>
      </c>
      <c r="F35" s="14"/>
      <c r="G35" s="98">
        <v>0</v>
      </c>
      <c r="H35" s="4">
        <v>0</v>
      </c>
      <c r="I35" s="4">
        <v>2</v>
      </c>
      <c r="J35" s="19">
        <v>0</v>
      </c>
      <c r="K35" s="2">
        <f t="shared" si="0"/>
        <v>20</v>
      </c>
      <c r="L35" s="12">
        <f t="shared" si="1"/>
        <v>3.333333333333333</v>
      </c>
      <c r="M35" s="5">
        <f t="shared" si="2"/>
        <v>30</v>
      </c>
    </row>
    <row r="36" spans="1:13" x14ac:dyDescent="0.25">
      <c r="A36" s="87" t="s">
        <v>22</v>
      </c>
      <c r="B36" s="88" t="s">
        <v>79</v>
      </c>
      <c r="C36" s="20">
        <v>4</v>
      </c>
      <c r="D36" s="4">
        <v>0</v>
      </c>
      <c r="E36" s="4">
        <v>-1</v>
      </c>
      <c r="F36" s="14"/>
      <c r="G36" s="4">
        <v>0</v>
      </c>
      <c r="H36" s="4">
        <v>-1</v>
      </c>
      <c r="I36" s="4">
        <v>0</v>
      </c>
      <c r="J36" s="19"/>
      <c r="K36" s="2">
        <f t="shared" si="0"/>
        <v>20</v>
      </c>
      <c r="L36" s="12">
        <f t="shared" si="1"/>
        <v>3.333333333333333</v>
      </c>
      <c r="M36" s="5">
        <f t="shared" si="2"/>
        <v>30</v>
      </c>
    </row>
    <row r="37" spans="1:13" x14ac:dyDescent="0.25">
      <c r="A37" s="87" t="s">
        <v>38</v>
      </c>
      <c r="B37" s="88" t="s">
        <v>100</v>
      </c>
      <c r="C37" s="20">
        <v>0</v>
      </c>
      <c r="D37" s="4">
        <v>0</v>
      </c>
      <c r="E37" s="4">
        <v>0</v>
      </c>
      <c r="F37" s="14">
        <v>0</v>
      </c>
      <c r="G37" s="4">
        <v>0</v>
      </c>
      <c r="H37" s="4"/>
      <c r="I37" s="4"/>
      <c r="J37" s="19">
        <v>0</v>
      </c>
      <c r="K37" s="2">
        <f t="shared" si="0"/>
        <v>0</v>
      </c>
      <c r="L37" s="12">
        <f t="shared" si="1"/>
        <v>0</v>
      </c>
      <c r="M37" s="5">
        <f t="shared" si="2"/>
        <v>33</v>
      </c>
    </row>
    <row r="38" spans="1:13" x14ac:dyDescent="0.25">
      <c r="A38" s="87" t="s">
        <v>42</v>
      </c>
      <c r="B38" s="88" t="s">
        <v>77</v>
      </c>
      <c r="C38" s="20">
        <v>0</v>
      </c>
      <c r="D38" s="4">
        <v>0</v>
      </c>
      <c r="E38" s="4">
        <v>0</v>
      </c>
      <c r="F38" s="14">
        <v>0</v>
      </c>
      <c r="G38" s="4">
        <v>0</v>
      </c>
      <c r="H38" s="4"/>
      <c r="I38" s="4">
        <v>0</v>
      </c>
      <c r="J38" s="19"/>
      <c r="K38" s="2">
        <f t="shared" si="0"/>
        <v>0</v>
      </c>
      <c r="L38" s="12">
        <f t="shared" si="1"/>
        <v>0</v>
      </c>
      <c r="M38" s="5">
        <f t="shared" si="2"/>
        <v>33</v>
      </c>
    </row>
    <row r="39" spans="1:13" x14ac:dyDescent="0.25">
      <c r="A39" s="87" t="s">
        <v>34</v>
      </c>
      <c r="B39" s="88" t="s">
        <v>97</v>
      </c>
      <c r="C39" s="20">
        <v>0</v>
      </c>
      <c r="D39" s="4">
        <v>0</v>
      </c>
      <c r="E39" s="4">
        <v>0</v>
      </c>
      <c r="F39" s="14"/>
      <c r="G39" s="4"/>
      <c r="H39" s="4">
        <v>0</v>
      </c>
      <c r="I39" s="4">
        <v>0</v>
      </c>
      <c r="J39" s="19">
        <v>0</v>
      </c>
      <c r="K39" s="2">
        <f t="shared" si="0"/>
        <v>0</v>
      </c>
      <c r="L39" s="12">
        <f t="shared" si="1"/>
        <v>0</v>
      </c>
      <c r="M39" s="5">
        <f t="shared" si="2"/>
        <v>33</v>
      </c>
    </row>
    <row r="40" spans="1:13" x14ac:dyDescent="0.25">
      <c r="A40" s="87" t="s">
        <v>41</v>
      </c>
      <c r="B40" s="88" t="s">
        <v>102</v>
      </c>
      <c r="C40" s="20">
        <v>0</v>
      </c>
      <c r="D40" s="4">
        <v>0</v>
      </c>
      <c r="E40" s="4">
        <v>0</v>
      </c>
      <c r="F40" s="14">
        <v>0</v>
      </c>
      <c r="G40" s="4"/>
      <c r="H40" s="4">
        <v>0</v>
      </c>
      <c r="I40" s="4">
        <v>0</v>
      </c>
      <c r="J40" s="19"/>
      <c r="K40" s="2">
        <f t="shared" si="0"/>
        <v>0</v>
      </c>
      <c r="L40" s="12">
        <f t="shared" si="1"/>
        <v>0</v>
      </c>
      <c r="M40" s="5">
        <f t="shared" si="2"/>
        <v>33</v>
      </c>
    </row>
    <row r="41" spans="1:13" x14ac:dyDescent="0.25">
      <c r="A41" s="87" t="s">
        <v>63</v>
      </c>
      <c r="B41" s="88" t="s">
        <v>85</v>
      </c>
      <c r="C41" s="20"/>
      <c r="D41" s="4">
        <v>0</v>
      </c>
      <c r="E41" s="4">
        <v>0</v>
      </c>
      <c r="F41" s="14">
        <v>0</v>
      </c>
      <c r="G41" s="4">
        <v>0</v>
      </c>
      <c r="H41" s="4"/>
      <c r="I41" s="4">
        <v>0</v>
      </c>
      <c r="J41" s="19">
        <v>0</v>
      </c>
      <c r="K41" s="2">
        <f t="shared" si="0"/>
        <v>0</v>
      </c>
      <c r="L41" s="12">
        <f t="shared" si="1"/>
        <v>0</v>
      </c>
      <c r="M41" s="5">
        <f t="shared" si="2"/>
        <v>33</v>
      </c>
    </row>
    <row r="42" spans="1:13" x14ac:dyDescent="0.25">
      <c r="A42" s="87" t="s">
        <v>41</v>
      </c>
      <c r="B42" s="88" t="s">
        <v>105</v>
      </c>
      <c r="C42" s="20">
        <v>0</v>
      </c>
      <c r="D42" s="4">
        <v>0</v>
      </c>
      <c r="E42" s="4">
        <v>0</v>
      </c>
      <c r="F42" s="14">
        <v>0</v>
      </c>
      <c r="G42" s="4"/>
      <c r="H42" s="4">
        <v>0</v>
      </c>
      <c r="I42" s="4">
        <v>0</v>
      </c>
      <c r="J42" s="19"/>
      <c r="K42" s="2">
        <f t="shared" si="0"/>
        <v>0</v>
      </c>
      <c r="L42" s="12">
        <f t="shared" si="1"/>
        <v>0</v>
      </c>
      <c r="M42" s="5">
        <f t="shared" si="2"/>
        <v>33</v>
      </c>
    </row>
    <row r="43" spans="1:13" x14ac:dyDescent="0.25">
      <c r="A43" s="87" t="s">
        <v>40</v>
      </c>
      <c r="B43" s="88" t="s">
        <v>91</v>
      </c>
      <c r="C43" s="20">
        <v>0</v>
      </c>
      <c r="D43" s="4"/>
      <c r="E43" s="4">
        <v>0</v>
      </c>
      <c r="F43" s="14"/>
      <c r="G43" s="4">
        <v>0</v>
      </c>
      <c r="H43" s="4">
        <v>0</v>
      </c>
      <c r="I43" s="4">
        <v>0</v>
      </c>
      <c r="J43" s="19">
        <v>0</v>
      </c>
      <c r="K43" s="2">
        <f t="shared" si="0"/>
        <v>0</v>
      </c>
      <c r="L43" s="12">
        <f t="shared" si="1"/>
        <v>0</v>
      </c>
      <c r="M43" s="5">
        <f t="shared" si="2"/>
        <v>33</v>
      </c>
    </row>
    <row r="44" spans="1:13" x14ac:dyDescent="0.25">
      <c r="A44" s="87" t="s">
        <v>36</v>
      </c>
      <c r="B44" s="88" t="s">
        <v>89</v>
      </c>
      <c r="C44" s="20">
        <v>0</v>
      </c>
      <c r="D44" s="4">
        <v>0</v>
      </c>
      <c r="E44" s="4"/>
      <c r="F44" s="14">
        <v>0</v>
      </c>
      <c r="G44" s="4">
        <v>0</v>
      </c>
      <c r="H44" s="4">
        <v>0</v>
      </c>
      <c r="I44" s="4">
        <v>0</v>
      </c>
      <c r="J44" s="19"/>
      <c r="K44" s="2">
        <f t="shared" si="0"/>
        <v>0</v>
      </c>
      <c r="L44" s="12">
        <f t="shared" si="1"/>
        <v>0</v>
      </c>
      <c r="M44" s="5">
        <f t="shared" si="2"/>
        <v>33</v>
      </c>
    </row>
    <row r="45" spans="1:13" x14ac:dyDescent="0.25">
      <c r="A45" s="87" t="s">
        <v>36</v>
      </c>
      <c r="B45" s="88" t="s">
        <v>87</v>
      </c>
      <c r="C45" s="20">
        <v>0</v>
      </c>
      <c r="D45" s="4">
        <v>0</v>
      </c>
      <c r="E45" s="4"/>
      <c r="F45" s="14">
        <v>0</v>
      </c>
      <c r="G45" s="4">
        <v>0</v>
      </c>
      <c r="H45" s="4">
        <v>0</v>
      </c>
      <c r="I45" s="4">
        <v>0</v>
      </c>
      <c r="J45" s="19"/>
      <c r="K45" s="2">
        <f t="shared" si="0"/>
        <v>0</v>
      </c>
      <c r="L45" s="12">
        <f t="shared" si="1"/>
        <v>0</v>
      </c>
      <c r="M45" s="5">
        <f t="shared" si="2"/>
        <v>33</v>
      </c>
    </row>
    <row r="46" spans="1:13" x14ac:dyDescent="0.25">
      <c r="A46" s="87" t="s">
        <v>38</v>
      </c>
      <c r="B46" s="88" t="s">
        <v>101</v>
      </c>
      <c r="C46" s="20">
        <v>0</v>
      </c>
      <c r="D46" s="4">
        <v>0</v>
      </c>
      <c r="E46" s="4">
        <v>0</v>
      </c>
      <c r="F46" s="14">
        <v>0</v>
      </c>
      <c r="G46" s="4">
        <v>0</v>
      </c>
      <c r="H46" s="4"/>
      <c r="I46" s="4"/>
      <c r="J46" s="19">
        <v>0</v>
      </c>
      <c r="K46" s="2">
        <f t="shared" si="0"/>
        <v>0</v>
      </c>
      <c r="L46" s="12">
        <f t="shared" si="1"/>
        <v>0</v>
      </c>
      <c r="M46" s="5">
        <f t="shared" si="2"/>
        <v>33</v>
      </c>
    </row>
    <row r="47" spans="1:13" ht="15.75" thickBot="1" x14ac:dyDescent="0.3">
      <c r="A47" s="89" t="s">
        <v>35</v>
      </c>
      <c r="B47" s="90" t="s">
        <v>106</v>
      </c>
      <c r="C47" s="52">
        <v>0</v>
      </c>
      <c r="D47" s="91"/>
      <c r="E47" s="91">
        <v>-1</v>
      </c>
      <c r="F47" s="92">
        <v>0</v>
      </c>
      <c r="G47" s="91">
        <v>0</v>
      </c>
      <c r="H47" s="91">
        <v>0</v>
      </c>
      <c r="I47" s="91"/>
      <c r="J47" s="54">
        <v>0</v>
      </c>
      <c r="K47" s="51">
        <f t="shared" si="0"/>
        <v>-10</v>
      </c>
      <c r="L47" s="93">
        <f t="shared" si="1"/>
        <v>-1.6666666666666665</v>
      </c>
      <c r="M47" s="86">
        <f t="shared" si="2"/>
        <v>43</v>
      </c>
    </row>
  </sheetData>
  <autoFilter ref="A1:A47"/>
  <sortState ref="A5:M47">
    <sortCondition ref="M5:M47"/>
    <sortCondition ref="B5:B47"/>
  </sortState>
  <mergeCells count="7">
    <mergeCell ref="A1:M1"/>
    <mergeCell ref="A3:B3"/>
    <mergeCell ref="C3:F3"/>
    <mergeCell ref="G3:J3"/>
    <mergeCell ref="K3:K4"/>
    <mergeCell ref="L3:L4"/>
    <mergeCell ref="M3:M4"/>
  </mergeCells>
  <conditionalFormatting sqref="A13">
    <cfRule type="expression" dxfId="19" priority="655">
      <formula>#REF!="C"</formula>
    </cfRule>
    <cfRule type="expression" dxfId="18" priority="656">
      <formula>#REF!="A"</formula>
    </cfRule>
  </conditionalFormatting>
  <conditionalFormatting sqref="A9:A47">
    <cfRule type="expression" dxfId="17" priority="657">
      <formula>#REF!="C"</formula>
    </cfRule>
    <cfRule type="expression" dxfId="16" priority="658">
      <formula>#REF!="A"</formula>
    </cfRule>
  </conditionalFormatting>
  <conditionalFormatting sqref="A11:A47">
    <cfRule type="expression" dxfId="15" priority="659">
      <formula>#REF!="C"</formula>
    </cfRule>
    <cfRule type="expression" dxfId="14" priority="660">
      <formula>#REF!="A"</formula>
    </cfRule>
  </conditionalFormatting>
  <conditionalFormatting sqref="A13">
    <cfRule type="expression" dxfId="13" priority="661">
      <formula>#REF!="C"</formula>
    </cfRule>
    <cfRule type="expression" dxfId="12" priority="662">
      <formula>#REF!="A"</formula>
    </cfRule>
  </conditionalFormatting>
  <conditionalFormatting sqref="A5:B47">
    <cfRule type="expression" dxfId="11" priority="663">
      <formula>#REF!="C"</formula>
    </cfRule>
    <cfRule type="expression" dxfId="10" priority="664">
      <formula>#REF!="A"</formula>
    </cfRule>
  </conditionalFormatting>
  <pageMargins left="0.7" right="0.7" top="0.75" bottom="0.75" header="0.3" footer="0.3"/>
  <pageSetup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zoomScalePage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8" sqref="S8"/>
    </sheetView>
  </sheetViews>
  <sheetFormatPr defaultRowHeight="15" x14ac:dyDescent="0.25"/>
  <cols>
    <col min="1" max="1" width="20.28515625" bestFit="1" customWidth="1"/>
    <col min="2" max="2" width="21.140625" bestFit="1" customWidth="1"/>
    <col min="3" max="10" width="3.42578125" bestFit="1" customWidth="1"/>
    <col min="11" max="11" width="3.85546875" bestFit="1" customWidth="1"/>
    <col min="12" max="12" width="4.42578125" bestFit="1" customWidth="1"/>
    <col min="13" max="13" width="3.42578125" bestFit="1" customWidth="1"/>
    <col min="14" max="14" width="0" hidden="1" customWidth="1"/>
    <col min="15" max="15" width="4.7109375" hidden="1" customWidth="1"/>
    <col min="16" max="16" width="3.7109375" bestFit="1" customWidth="1"/>
  </cols>
  <sheetData>
    <row r="1" spans="1:13" ht="23.25" x14ac:dyDescent="0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75" thickBot="1" x14ac:dyDescent="0.3"/>
    <row r="3" spans="1:13" ht="15" customHeight="1" x14ac:dyDescent="0.25">
      <c r="A3" s="117"/>
      <c r="B3" s="126"/>
      <c r="C3" s="119" t="s">
        <v>31</v>
      </c>
      <c r="D3" s="120"/>
      <c r="E3" s="120"/>
      <c r="F3" s="121"/>
      <c r="G3" s="120" t="s">
        <v>32</v>
      </c>
      <c r="H3" s="120"/>
      <c r="I3" s="120"/>
      <c r="J3" s="127"/>
      <c r="K3" s="124" t="s">
        <v>10</v>
      </c>
      <c r="L3" s="124" t="s">
        <v>15</v>
      </c>
      <c r="M3" s="115" t="s">
        <v>16</v>
      </c>
    </row>
    <row r="4" spans="1:13" ht="15" customHeight="1" x14ac:dyDescent="0.25">
      <c r="A4" s="21" t="s">
        <v>8</v>
      </c>
      <c r="B4" s="85" t="s">
        <v>14</v>
      </c>
      <c r="C4" s="9" t="s">
        <v>11</v>
      </c>
      <c r="D4" s="10" t="s">
        <v>12</v>
      </c>
      <c r="E4" s="10" t="s">
        <v>13</v>
      </c>
      <c r="F4" s="55" t="s">
        <v>56</v>
      </c>
      <c r="G4" s="10" t="s">
        <v>57</v>
      </c>
      <c r="H4" s="10" t="s">
        <v>58</v>
      </c>
      <c r="I4" s="10" t="s">
        <v>59</v>
      </c>
      <c r="J4" s="11" t="s">
        <v>60</v>
      </c>
      <c r="K4" s="125"/>
      <c r="L4" s="128"/>
      <c r="M4" s="116"/>
    </row>
    <row r="5" spans="1:13" ht="14.45" customHeight="1" x14ac:dyDescent="0.25">
      <c r="A5" s="87" t="s">
        <v>50</v>
      </c>
      <c r="B5" s="88" t="s">
        <v>140</v>
      </c>
      <c r="C5" s="20">
        <v>3</v>
      </c>
      <c r="D5" s="4"/>
      <c r="E5" s="4">
        <v>9</v>
      </c>
      <c r="F5" s="14">
        <v>3</v>
      </c>
      <c r="G5" s="4">
        <v>9</v>
      </c>
      <c r="H5" s="4">
        <v>8</v>
      </c>
      <c r="I5" s="4"/>
      <c r="J5" s="19">
        <v>7</v>
      </c>
      <c r="K5" s="2">
        <f t="shared" ref="K5:K38" si="0">SUM(C5:J5)*10</f>
        <v>390</v>
      </c>
      <c r="L5" s="12">
        <f t="shared" ref="L5:L38" si="1">IF(COUNT(C5:J5)=0,0,AVERAGE(C5:J5)*10)</f>
        <v>65</v>
      </c>
      <c r="M5" s="5">
        <f t="shared" ref="M5:M38" si="2">RANK(L5,L$5:L$38)</f>
        <v>1</v>
      </c>
    </row>
    <row r="6" spans="1:13" ht="14.45" customHeight="1" x14ac:dyDescent="0.25">
      <c r="A6" s="87" t="s">
        <v>51</v>
      </c>
      <c r="B6" s="88" t="s">
        <v>145</v>
      </c>
      <c r="C6" s="20">
        <v>8</v>
      </c>
      <c r="D6" s="4">
        <v>9</v>
      </c>
      <c r="E6" s="4">
        <v>8</v>
      </c>
      <c r="F6" s="14"/>
      <c r="G6" s="4">
        <v>4</v>
      </c>
      <c r="H6" s="4"/>
      <c r="I6" s="4">
        <v>2</v>
      </c>
      <c r="J6" s="19">
        <v>8</v>
      </c>
      <c r="K6" s="2">
        <f t="shared" si="0"/>
        <v>390</v>
      </c>
      <c r="L6" s="12">
        <f t="shared" si="1"/>
        <v>65</v>
      </c>
      <c r="M6" s="5">
        <f t="shared" si="2"/>
        <v>1</v>
      </c>
    </row>
    <row r="7" spans="1:13" ht="14.45" customHeight="1" x14ac:dyDescent="0.25">
      <c r="A7" s="87" t="s">
        <v>55</v>
      </c>
      <c r="B7" s="88" t="s">
        <v>157</v>
      </c>
      <c r="C7" s="20"/>
      <c r="D7" s="4">
        <v>5</v>
      </c>
      <c r="E7" s="4">
        <v>5</v>
      </c>
      <c r="F7" s="14">
        <v>1</v>
      </c>
      <c r="G7" s="4">
        <v>9</v>
      </c>
      <c r="H7" s="4">
        <v>8</v>
      </c>
      <c r="I7" s="4">
        <v>9</v>
      </c>
      <c r="J7" s="19"/>
      <c r="K7" s="2">
        <f t="shared" si="0"/>
        <v>370</v>
      </c>
      <c r="L7" s="12">
        <f t="shared" si="1"/>
        <v>61.666666666666671</v>
      </c>
      <c r="M7" s="5">
        <f t="shared" si="2"/>
        <v>3</v>
      </c>
    </row>
    <row r="8" spans="1:13" x14ac:dyDescent="0.25">
      <c r="A8" s="87" t="s">
        <v>53</v>
      </c>
      <c r="B8" s="88" t="s">
        <v>164</v>
      </c>
      <c r="C8" s="20"/>
      <c r="D8" s="4">
        <v>2</v>
      </c>
      <c r="E8" s="4">
        <v>6</v>
      </c>
      <c r="F8" s="14">
        <v>9</v>
      </c>
      <c r="G8" s="4"/>
      <c r="H8" s="4">
        <v>2</v>
      </c>
      <c r="I8" s="4">
        <v>9</v>
      </c>
      <c r="J8" s="19">
        <v>9</v>
      </c>
      <c r="K8" s="2">
        <f t="shared" si="0"/>
        <v>370</v>
      </c>
      <c r="L8" s="12">
        <f t="shared" si="1"/>
        <v>61.666666666666671</v>
      </c>
      <c r="M8" s="5">
        <f t="shared" si="2"/>
        <v>3</v>
      </c>
    </row>
    <row r="9" spans="1:13" x14ac:dyDescent="0.25">
      <c r="A9" s="87" t="s">
        <v>52</v>
      </c>
      <c r="B9" s="88" t="s">
        <v>137</v>
      </c>
      <c r="C9" s="20">
        <v>9</v>
      </c>
      <c r="D9" s="4">
        <v>9</v>
      </c>
      <c r="E9" s="4"/>
      <c r="F9" s="14">
        <v>4</v>
      </c>
      <c r="G9" s="4">
        <v>8</v>
      </c>
      <c r="H9" s="4">
        <v>0</v>
      </c>
      <c r="I9" s="4">
        <v>6</v>
      </c>
      <c r="J9" s="19"/>
      <c r="K9" s="2">
        <f t="shared" si="0"/>
        <v>360</v>
      </c>
      <c r="L9" s="12">
        <f t="shared" si="1"/>
        <v>60</v>
      </c>
      <c r="M9" s="5">
        <f t="shared" si="2"/>
        <v>5</v>
      </c>
    </row>
    <row r="10" spans="1:13" x14ac:dyDescent="0.25">
      <c r="A10" s="87" t="s">
        <v>50</v>
      </c>
      <c r="B10" s="88" t="s">
        <v>141</v>
      </c>
      <c r="C10" s="20">
        <v>4</v>
      </c>
      <c r="D10" s="4"/>
      <c r="E10" s="4">
        <v>7</v>
      </c>
      <c r="F10" s="14">
        <v>8</v>
      </c>
      <c r="G10" s="4">
        <v>8</v>
      </c>
      <c r="H10" s="4">
        <v>5</v>
      </c>
      <c r="I10" s="4"/>
      <c r="J10" s="19">
        <v>2</v>
      </c>
      <c r="K10" s="2">
        <f t="shared" si="0"/>
        <v>340</v>
      </c>
      <c r="L10" s="12">
        <f t="shared" si="1"/>
        <v>56.666666666666671</v>
      </c>
      <c r="M10" s="5">
        <f t="shared" si="2"/>
        <v>6</v>
      </c>
    </row>
    <row r="11" spans="1:13" x14ac:dyDescent="0.25">
      <c r="A11" s="87" t="s">
        <v>49</v>
      </c>
      <c r="B11" s="88" t="s">
        <v>131</v>
      </c>
      <c r="C11" s="20">
        <v>0</v>
      </c>
      <c r="D11" s="4">
        <v>9</v>
      </c>
      <c r="E11" s="4"/>
      <c r="F11" s="14">
        <v>9</v>
      </c>
      <c r="G11" s="4">
        <v>2</v>
      </c>
      <c r="H11" s="4">
        <v>9</v>
      </c>
      <c r="I11" s="4"/>
      <c r="J11" s="19">
        <v>4</v>
      </c>
      <c r="K11" s="2">
        <f t="shared" si="0"/>
        <v>330</v>
      </c>
      <c r="L11" s="12">
        <f t="shared" si="1"/>
        <v>55</v>
      </c>
      <c r="M11" s="5">
        <f t="shared" si="2"/>
        <v>7</v>
      </c>
    </row>
    <row r="12" spans="1:13" x14ac:dyDescent="0.25">
      <c r="A12" s="7" t="s">
        <v>166</v>
      </c>
      <c r="B12" t="s">
        <v>23</v>
      </c>
      <c r="C12" s="20">
        <v>9</v>
      </c>
      <c r="D12" s="4"/>
      <c r="E12" s="4">
        <v>2</v>
      </c>
      <c r="F12" s="14">
        <v>2</v>
      </c>
      <c r="G12" s="4">
        <v>6</v>
      </c>
      <c r="H12" s="4"/>
      <c r="I12" s="4">
        <v>6</v>
      </c>
      <c r="J12" s="19">
        <v>6</v>
      </c>
      <c r="K12" s="2">
        <f t="shared" si="0"/>
        <v>310</v>
      </c>
      <c r="L12" s="12">
        <f t="shared" si="1"/>
        <v>51.666666666666671</v>
      </c>
      <c r="M12" s="5">
        <f t="shared" si="2"/>
        <v>8</v>
      </c>
    </row>
    <row r="13" spans="1:13" x14ac:dyDescent="0.25">
      <c r="A13" s="87" t="s">
        <v>51</v>
      </c>
      <c r="B13" s="88" t="s">
        <v>146</v>
      </c>
      <c r="C13" s="20">
        <v>2</v>
      </c>
      <c r="D13" s="4">
        <v>3</v>
      </c>
      <c r="E13" s="4">
        <v>9</v>
      </c>
      <c r="F13" s="14"/>
      <c r="G13" s="4">
        <v>4</v>
      </c>
      <c r="H13" s="4"/>
      <c r="I13" s="4">
        <v>4</v>
      </c>
      <c r="J13" s="19">
        <v>6</v>
      </c>
      <c r="K13" s="2">
        <f t="shared" si="0"/>
        <v>280</v>
      </c>
      <c r="L13" s="12">
        <f t="shared" si="1"/>
        <v>46.666666666666671</v>
      </c>
      <c r="M13" s="5">
        <f t="shared" si="2"/>
        <v>9</v>
      </c>
    </row>
    <row r="14" spans="1:13" x14ac:dyDescent="0.25">
      <c r="A14" s="87" t="s">
        <v>151</v>
      </c>
      <c r="B14" s="88" t="s">
        <v>154</v>
      </c>
      <c r="C14" s="20">
        <v>5</v>
      </c>
      <c r="D14" s="4">
        <v>-2</v>
      </c>
      <c r="E14" s="4">
        <v>1</v>
      </c>
      <c r="F14" s="14"/>
      <c r="G14" s="4"/>
      <c r="H14" s="4">
        <v>9</v>
      </c>
      <c r="I14" s="4">
        <v>8</v>
      </c>
      <c r="J14" s="19">
        <v>2</v>
      </c>
      <c r="K14" s="2">
        <f t="shared" si="0"/>
        <v>230</v>
      </c>
      <c r="L14" s="12">
        <f t="shared" si="1"/>
        <v>38.333333333333336</v>
      </c>
      <c r="M14" s="5">
        <f t="shared" si="2"/>
        <v>10</v>
      </c>
    </row>
    <row r="15" spans="1:13" x14ac:dyDescent="0.25">
      <c r="A15" s="87" t="s">
        <v>52</v>
      </c>
      <c r="B15" s="88" t="s">
        <v>136</v>
      </c>
      <c r="C15" s="20">
        <v>8</v>
      </c>
      <c r="D15" s="4">
        <v>2</v>
      </c>
      <c r="E15" s="4"/>
      <c r="F15" s="14">
        <v>6</v>
      </c>
      <c r="G15" s="4">
        <v>0</v>
      </c>
      <c r="H15" s="4">
        <v>5</v>
      </c>
      <c r="I15" s="4">
        <v>0</v>
      </c>
      <c r="J15" s="19"/>
      <c r="K15" s="2">
        <f t="shared" si="0"/>
        <v>210</v>
      </c>
      <c r="L15" s="12">
        <f t="shared" si="1"/>
        <v>35</v>
      </c>
      <c r="M15" s="5">
        <f t="shared" si="2"/>
        <v>11</v>
      </c>
    </row>
    <row r="16" spans="1:13" x14ac:dyDescent="0.25">
      <c r="A16" s="87" t="s">
        <v>49</v>
      </c>
      <c r="B16" s="88" t="s">
        <v>132</v>
      </c>
      <c r="C16" s="20">
        <v>0</v>
      </c>
      <c r="D16" s="4">
        <v>4</v>
      </c>
      <c r="E16" s="4"/>
      <c r="F16" s="14">
        <v>0</v>
      </c>
      <c r="G16" s="4">
        <v>0</v>
      </c>
      <c r="H16" s="4">
        <v>6</v>
      </c>
      <c r="I16" s="4"/>
      <c r="J16" s="19">
        <v>6</v>
      </c>
      <c r="K16" s="2">
        <f t="shared" si="0"/>
        <v>160</v>
      </c>
      <c r="L16" s="12">
        <f t="shared" si="1"/>
        <v>26.666666666666664</v>
      </c>
      <c r="M16" s="5">
        <f t="shared" si="2"/>
        <v>12</v>
      </c>
    </row>
    <row r="17" spans="1:13" x14ac:dyDescent="0.25">
      <c r="A17" s="87" t="s">
        <v>151</v>
      </c>
      <c r="B17" s="88" t="s">
        <v>155</v>
      </c>
      <c r="C17" s="20">
        <v>0</v>
      </c>
      <c r="D17" s="4">
        <v>4</v>
      </c>
      <c r="E17" s="4">
        <v>0</v>
      </c>
      <c r="F17" s="14"/>
      <c r="G17" s="4"/>
      <c r="H17" s="4">
        <v>2</v>
      </c>
      <c r="I17" s="4">
        <v>6</v>
      </c>
      <c r="J17" s="19">
        <v>0</v>
      </c>
      <c r="K17" s="2">
        <f t="shared" si="0"/>
        <v>120</v>
      </c>
      <c r="L17" s="12">
        <f t="shared" si="1"/>
        <v>20</v>
      </c>
      <c r="M17" s="5">
        <f t="shared" si="2"/>
        <v>13</v>
      </c>
    </row>
    <row r="18" spans="1:13" ht="15" customHeight="1" x14ac:dyDescent="0.25">
      <c r="A18" s="87" t="s">
        <v>49</v>
      </c>
      <c r="B18" s="88" t="s">
        <v>130</v>
      </c>
      <c r="C18" s="20">
        <v>0</v>
      </c>
      <c r="D18" s="4">
        <v>0</v>
      </c>
      <c r="E18" s="4"/>
      <c r="F18" s="14">
        <v>2</v>
      </c>
      <c r="G18" s="4">
        <v>2</v>
      </c>
      <c r="H18" s="4">
        <v>2</v>
      </c>
      <c r="I18" s="4"/>
      <c r="J18" s="19">
        <v>2</v>
      </c>
      <c r="K18" s="2">
        <f t="shared" si="0"/>
        <v>80</v>
      </c>
      <c r="L18" s="12">
        <f t="shared" si="1"/>
        <v>13.333333333333332</v>
      </c>
      <c r="M18" s="5">
        <f t="shared" si="2"/>
        <v>14</v>
      </c>
    </row>
    <row r="19" spans="1:13" s="16" customFormat="1" hidden="1" x14ac:dyDescent="0.25">
      <c r="A19" s="87" t="s">
        <v>55</v>
      </c>
      <c r="B19" s="88" t="s">
        <v>159</v>
      </c>
      <c r="C19" s="20"/>
      <c r="D19" s="4"/>
      <c r="E19" s="4"/>
      <c r="F19" s="14"/>
      <c r="G19" s="4"/>
      <c r="H19" s="4"/>
      <c r="I19" s="4"/>
      <c r="J19" s="19"/>
      <c r="K19" s="4">
        <f t="shared" si="0"/>
        <v>0</v>
      </c>
      <c r="L19" s="94">
        <f t="shared" si="1"/>
        <v>0</v>
      </c>
      <c r="M19" s="19">
        <f t="shared" si="2"/>
        <v>27</v>
      </c>
    </row>
    <row r="20" spans="1:13" ht="15" customHeight="1" x14ac:dyDescent="0.25">
      <c r="A20" s="87" t="s">
        <v>55</v>
      </c>
      <c r="B20" s="88" t="s">
        <v>160</v>
      </c>
      <c r="C20" s="20"/>
      <c r="D20" s="4">
        <v>0</v>
      </c>
      <c r="E20" s="4">
        <v>4</v>
      </c>
      <c r="F20" s="14">
        <v>0</v>
      </c>
      <c r="G20" s="4"/>
      <c r="H20" s="4">
        <v>2</v>
      </c>
      <c r="I20" s="4">
        <v>0</v>
      </c>
      <c r="J20" s="19"/>
      <c r="K20" s="2">
        <f t="shared" si="0"/>
        <v>60</v>
      </c>
      <c r="L20" s="12">
        <f t="shared" si="1"/>
        <v>12</v>
      </c>
      <c r="M20" s="5">
        <f t="shared" si="2"/>
        <v>15</v>
      </c>
    </row>
    <row r="21" spans="1:13" x14ac:dyDescent="0.25">
      <c r="A21" s="87" t="s">
        <v>53</v>
      </c>
      <c r="B21" s="88" t="s">
        <v>163</v>
      </c>
      <c r="C21" s="20"/>
      <c r="D21" s="4">
        <v>2</v>
      </c>
      <c r="E21" s="4">
        <v>0</v>
      </c>
      <c r="F21" s="14">
        <v>1</v>
      </c>
      <c r="G21" s="4"/>
      <c r="H21" s="4">
        <v>2</v>
      </c>
      <c r="I21" s="4">
        <v>0</v>
      </c>
      <c r="J21" s="19">
        <v>2</v>
      </c>
      <c r="K21" s="2">
        <f t="shared" si="0"/>
        <v>70</v>
      </c>
      <c r="L21" s="12">
        <f t="shared" si="1"/>
        <v>11.666666666666668</v>
      </c>
      <c r="M21" s="5">
        <f t="shared" si="2"/>
        <v>16</v>
      </c>
    </row>
    <row r="22" spans="1:13" x14ac:dyDescent="0.25">
      <c r="A22" s="87" t="s">
        <v>49</v>
      </c>
      <c r="B22" s="88" t="s">
        <v>129</v>
      </c>
      <c r="C22" s="20">
        <v>0</v>
      </c>
      <c r="D22" s="4">
        <v>2</v>
      </c>
      <c r="E22" s="4"/>
      <c r="F22" s="14">
        <v>6</v>
      </c>
      <c r="G22" s="4">
        <v>0</v>
      </c>
      <c r="H22" s="4">
        <v>0</v>
      </c>
      <c r="I22" s="4"/>
      <c r="J22" s="19">
        <v>-1</v>
      </c>
      <c r="K22" s="2">
        <f t="shared" si="0"/>
        <v>70</v>
      </c>
      <c r="L22" s="12">
        <f t="shared" si="1"/>
        <v>11.666666666666668</v>
      </c>
      <c r="M22" s="5">
        <f t="shared" si="2"/>
        <v>16</v>
      </c>
    </row>
    <row r="23" spans="1:13" x14ac:dyDescent="0.25">
      <c r="A23" s="87" t="s">
        <v>51</v>
      </c>
      <c r="B23" s="88" t="s">
        <v>147</v>
      </c>
      <c r="C23" s="20">
        <v>0</v>
      </c>
      <c r="D23" s="4">
        <v>2</v>
      </c>
      <c r="E23" s="4">
        <v>2</v>
      </c>
      <c r="F23" s="14"/>
      <c r="G23" s="4">
        <v>0</v>
      </c>
      <c r="H23" s="4"/>
      <c r="I23" s="4">
        <v>0</v>
      </c>
      <c r="J23" s="19">
        <v>0</v>
      </c>
      <c r="K23" s="2">
        <f t="shared" si="0"/>
        <v>40</v>
      </c>
      <c r="L23" s="12">
        <f t="shared" si="1"/>
        <v>6.6666666666666661</v>
      </c>
      <c r="M23" s="5">
        <f t="shared" si="2"/>
        <v>18</v>
      </c>
    </row>
    <row r="24" spans="1:13" x14ac:dyDescent="0.25">
      <c r="A24" s="87" t="s">
        <v>55</v>
      </c>
      <c r="B24" s="88" t="s">
        <v>161</v>
      </c>
      <c r="C24" s="20"/>
      <c r="D24" s="4">
        <v>0</v>
      </c>
      <c r="E24" s="4">
        <v>0</v>
      </c>
      <c r="F24" s="14">
        <v>0</v>
      </c>
      <c r="G24" s="4">
        <v>2</v>
      </c>
      <c r="H24" s="4">
        <v>0</v>
      </c>
      <c r="I24" s="4">
        <v>2</v>
      </c>
      <c r="J24" s="19"/>
      <c r="K24" s="2">
        <f t="shared" si="0"/>
        <v>40</v>
      </c>
      <c r="L24" s="12">
        <f t="shared" si="1"/>
        <v>6.6666666666666661</v>
      </c>
      <c r="M24" s="5">
        <f t="shared" si="2"/>
        <v>18</v>
      </c>
    </row>
    <row r="25" spans="1:13" x14ac:dyDescent="0.25">
      <c r="A25" s="87" t="s">
        <v>151</v>
      </c>
      <c r="B25" s="88" t="s">
        <v>153</v>
      </c>
      <c r="C25" s="20">
        <v>2</v>
      </c>
      <c r="D25" s="4">
        <v>0</v>
      </c>
      <c r="E25" s="4">
        <v>0</v>
      </c>
      <c r="F25" s="14"/>
      <c r="G25" s="4"/>
      <c r="H25" s="4">
        <v>0</v>
      </c>
      <c r="I25" s="4">
        <v>0</v>
      </c>
      <c r="J25" s="19">
        <v>0</v>
      </c>
      <c r="K25" s="2">
        <f t="shared" si="0"/>
        <v>20</v>
      </c>
      <c r="L25" s="12">
        <f t="shared" si="1"/>
        <v>3.333333333333333</v>
      </c>
      <c r="M25" s="5">
        <f t="shared" si="2"/>
        <v>20</v>
      </c>
    </row>
    <row r="26" spans="1:13" x14ac:dyDescent="0.25">
      <c r="A26" s="87" t="s">
        <v>151</v>
      </c>
      <c r="B26" s="88" t="s">
        <v>152</v>
      </c>
      <c r="C26" s="20">
        <v>0</v>
      </c>
      <c r="D26" s="4">
        <v>0</v>
      </c>
      <c r="E26" s="4">
        <v>2</v>
      </c>
      <c r="F26" s="14"/>
      <c r="G26" s="4"/>
      <c r="H26" s="4">
        <v>0</v>
      </c>
      <c r="I26" s="4">
        <v>0</v>
      </c>
      <c r="J26" s="19">
        <v>0</v>
      </c>
      <c r="K26" s="2">
        <f t="shared" si="0"/>
        <v>20</v>
      </c>
      <c r="L26" s="12">
        <f t="shared" si="1"/>
        <v>3.333333333333333</v>
      </c>
      <c r="M26" s="5">
        <f t="shared" si="2"/>
        <v>20</v>
      </c>
    </row>
    <row r="27" spans="1:13" x14ac:dyDescent="0.25">
      <c r="A27" s="87" t="s">
        <v>50</v>
      </c>
      <c r="B27" s="88" t="s">
        <v>143</v>
      </c>
      <c r="C27" s="20">
        <v>0</v>
      </c>
      <c r="D27" s="4"/>
      <c r="E27" s="4">
        <v>2</v>
      </c>
      <c r="F27" s="14">
        <v>0</v>
      </c>
      <c r="G27" s="4">
        <v>0</v>
      </c>
      <c r="H27" s="4">
        <v>0</v>
      </c>
      <c r="I27" s="4"/>
      <c r="J27" s="19">
        <v>0</v>
      </c>
      <c r="K27" s="2">
        <f t="shared" si="0"/>
        <v>20</v>
      </c>
      <c r="L27" s="12">
        <f t="shared" si="1"/>
        <v>3.333333333333333</v>
      </c>
      <c r="M27" s="5">
        <f t="shared" si="2"/>
        <v>20</v>
      </c>
    </row>
    <row r="28" spans="1:13" x14ac:dyDescent="0.25">
      <c r="A28" s="87" t="s">
        <v>55</v>
      </c>
      <c r="B28" s="88" t="s">
        <v>158</v>
      </c>
      <c r="C28" s="20"/>
      <c r="D28" s="4">
        <v>0</v>
      </c>
      <c r="E28" s="4">
        <v>0</v>
      </c>
      <c r="F28" s="14">
        <v>0</v>
      </c>
      <c r="G28" s="4">
        <v>2</v>
      </c>
      <c r="H28" s="4">
        <v>0</v>
      </c>
      <c r="I28" s="4">
        <v>0</v>
      </c>
      <c r="J28" s="19"/>
      <c r="K28" s="2">
        <f t="shared" si="0"/>
        <v>20</v>
      </c>
      <c r="L28" s="12">
        <f t="shared" si="1"/>
        <v>3.333333333333333</v>
      </c>
      <c r="M28" s="5">
        <f t="shared" si="2"/>
        <v>20</v>
      </c>
    </row>
    <row r="29" spans="1:13" x14ac:dyDescent="0.25">
      <c r="A29" s="87" t="s">
        <v>50</v>
      </c>
      <c r="B29" s="88" t="s">
        <v>142</v>
      </c>
      <c r="C29" s="20">
        <v>0</v>
      </c>
      <c r="D29" s="4"/>
      <c r="E29" s="4">
        <v>0</v>
      </c>
      <c r="F29" s="14">
        <v>0</v>
      </c>
      <c r="G29" s="4">
        <v>0</v>
      </c>
      <c r="H29" s="4">
        <v>0</v>
      </c>
      <c r="I29" s="4"/>
      <c r="J29" s="19">
        <v>2</v>
      </c>
      <c r="K29" s="2">
        <f t="shared" si="0"/>
        <v>20</v>
      </c>
      <c r="L29" s="12">
        <f t="shared" si="1"/>
        <v>3.333333333333333</v>
      </c>
      <c r="M29" s="5">
        <f t="shared" si="2"/>
        <v>20</v>
      </c>
    </row>
    <row r="30" spans="1:13" x14ac:dyDescent="0.25">
      <c r="A30" s="87" t="s">
        <v>166</v>
      </c>
      <c r="B30" s="88" t="s">
        <v>27</v>
      </c>
      <c r="C30" s="20">
        <v>0</v>
      </c>
      <c r="D30" s="4"/>
      <c r="E30" s="4">
        <v>0</v>
      </c>
      <c r="F30" s="14">
        <v>0</v>
      </c>
      <c r="G30" s="4">
        <v>0</v>
      </c>
      <c r="H30" s="4"/>
      <c r="I30" s="4">
        <v>0</v>
      </c>
      <c r="J30" s="19">
        <v>2</v>
      </c>
      <c r="K30" s="2">
        <f t="shared" si="0"/>
        <v>20</v>
      </c>
      <c r="L30" s="12">
        <f t="shared" si="1"/>
        <v>3.333333333333333</v>
      </c>
      <c r="M30" s="5">
        <f t="shared" si="2"/>
        <v>20</v>
      </c>
    </row>
    <row r="31" spans="1:13" x14ac:dyDescent="0.25">
      <c r="A31" s="87" t="s">
        <v>51</v>
      </c>
      <c r="B31" s="88" t="s">
        <v>149</v>
      </c>
      <c r="C31" s="20">
        <v>0</v>
      </c>
      <c r="D31" s="4">
        <v>0</v>
      </c>
      <c r="E31" s="4">
        <v>-1</v>
      </c>
      <c r="F31" s="14"/>
      <c r="G31" s="4">
        <v>0</v>
      </c>
      <c r="H31" s="4"/>
      <c r="I31" s="4">
        <v>2</v>
      </c>
      <c r="J31" s="19">
        <v>0</v>
      </c>
      <c r="K31" s="2">
        <f t="shared" si="0"/>
        <v>10</v>
      </c>
      <c r="L31" s="12">
        <f t="shared" si="1"/>
        <v>1.6666666666666665</v>
      </c>
      <c r="M31" s="5">
        <f t="shared" si="2"/>
        <v>26</v>
      </c>
    </row>
    <row r="32" spans="1:13" x14ac:dyDescent="0.25">
      <c r="A32" s="87" t="s">
        <v>52</v>
      </c>
      <c r="B32" s="88" t="s">
        <v>135</v>
      </c>
      <c r="C32" s="20">
        <v>0</v>
      </c>
      <c r="D32" s="4">
        <v>0</v>
      </c>
      <c r="E32" s="4"/>
      <c r="F32" s="14">
        <v>0</v>
      </c>
      <c r="G32" s="4">
        <v>0</v>
      </c>
      <c r="H32" s="4">
        <v>0</v>
      </c>
      <c r="I32" s="4">
        <v>0</v>
      </c>
      <c r="J32" s="19"/>
      <c r="K32" s="2">
        <f t="shared" si="0"/>
        <v>0</v>
      </c>
      <c r="L32" s="12">
        <f t="shared" si="1"/>
        <v>0</v>
      </c>
      <c r="M32" s="5">
        <f t="shared" si="2"/>
        <v>27</v>
      </c>
    </row>
    <row r="33" spans="1:13" x14ac:dyDescent="0.25">
      <c r="A33" s="87" t="s">
        <v>166</v>
      </c>
      <c r="B33" s="88" t="s">
        <v>25</v>
      </c>
      <c r="C33" s="20">
        <v>0</v>
      </c>
      <c r="D33" s="4"/>
      <c r="E33" s="4">
        <v>0</v>
      </c>
      <c r="F33" s="14">
        <v>0</v>
      </c>
      <c r="G33" s="4">
        <v>0</v>
      </c>
      <c r="H33" s="4"/>
      <c r="I33" s="4">
        <v>0</v>
      </c>
      <c r="J33" s="19">
        <v>0</v>
      </c>
      <c r="K33" s="2">
        <f t="shared" si="0"/>
        <v>0</v>
      </c>
      <c r="L33" s="12">
        <f t="shared" si="1"/>
        <v>0</v>
      </c>
      <c r="M33" s="5">
        <f t="shared" si="2"/>
        <v>27</v>
      </c>
    </row>
    <row r="34" spans="1:13" x14ac:dyDescent="0.25">
      <c r="A34" s="87" t="s">
        <v>51</v>
      </c>
      <c r="B34" s="88" t="s">
        <v>148</v>
      </c>
      <c r="C34" s="20">
        <v>0</v>
      </c>
      <c r="D34" s="4">
        <v>0</v>
      </c>
      <c r="E34" s="4">
        <v>0</v>
      </c>
      <c r="F34" s="14"/>
      <c r="G34" s="4">
        <v>0</v>
      </c>
      <c r="H34" s="4"/>
      <c r="I34" s="4">
        <v>0</v>
      </c>
      <c r="J34" s="19">
        <v>0</v>
      </c>
      <c r="K34" s="2">
        <f t="shared" si="0"/>
        <v>0</v>
      </c>
      <c r="L34" s="12">
        <f t="shared" si="1"/>
        <v>0</v>
      </c>
      <c r="M34" s="5">
        <f t="shared" si="2"/>
        <v>27</v>
      </c>
    </row>
    <row r="35" spans="1:13" x14ac:dyDescent="0.25">
      <c r="A35" s="87" t="s">
        <v>166</v>
      </c>
      <c r="B35" s="88" t="s">
        <v>24</v>
      </c>
      <c r="C35" s="20">
        <v>0</v>
      </c>
      <c r="D35" s="4"/>
      <c r="E35" s="4">
        <v>0</v>
      </c>
      <c r="F35" s="14">
        <v>0</v>
      </c>
      <c r="G35" s="4">
        <v>0</v>
      </c>
      <c r="H35" s="4"/>
      <c r="I35" s="4">
        <v>0</v>
      </c>
      <c r="J35" s="19">
        <v>0</v>
      </c>
      <c r="K35" s="2">
        <f t="shared" si="0"/>
        <v>0</v>
      </c>
      <c r="L35" s="12">
        <f t="shared" si="1"/>
        <v>0</v>
      </c>
      <c r="M35" s="5">
        <f t="shared" si="2"/>
        <v>27</v>
      </c>
    </row>
    <row r="36" spans="1:13" x14ac:dyDescent="0.25">
      <c r="A36" s="87" t="s">
        <v>166</v>
      </c>
      <c r="B36" s="88" t="s">
        <v>26</v>
      </c>
      <c r="C36" s="20">
        <v>0</v>
      </c>
      <c r="D36" s="4"/>
      <c r="E36" s="4">
        <v>0</v>
      </c>
      <c r="F36" s="14">
        <v>0</v>
      </c>
      <c r="G36" s="4">
        <v>0</v>
      </c>
      <c r="H36" s="4"/>
      <c r="I36" s="4">
        <v>0</v>
      </c>
      <c r="J36" s="19">
        <v>0</v>
      </c>
      <c r="K36" s="2">
        <f t="shared" si="0"/>
        <v>0</v>
      </c>
      <c r="L36" s="12">
        <f t="shared" si="1"/>
        <v>0</v>
      </c>
      <c r="M36" s="5">
        <f t="shared" si="2"/>
        <v>27</v>
      </c>
    </row>
    <row r="37" spans="1:13" x14ac:dyDescent="0.25">
      <c r="A37" s="87" t="s">
        <v>52</v>
      </c>
      <c r="B37" s="88" t="s">
        <v>134</v>
      </c>
      <c r="C37" s="20">
        <v>0</v>
      </c>
      <c r="D37" s="4">
        <v>0</v>
      </c>
      <c r="E37" s="4"/>
      <c r="F37" s="14">
        <v>0</v>
      </c>
      <c r="G37" s="4">
        <v>0</v>
      </c>
      <c r="H37" s="4">
        <v>0</v>
      </c>
      <c r="I37" s="4">
        <v>0</v>
      </c>
      <c r="J37" s="19"/>
      <c r="K37" s="2">
        <f t="shared" si="0"/>
        <v>0</v>
      </c>
      <c r="L37" s="12">
        <f t="shared" si="1"/>
        <v>0</v>
      </c>
      <c r="M37" s="5">
        <f t="shared" si="2"/>
        <v>27</v>
      </c>
    </row>
    <row r="38" spans="1:13" ht="15.75" thickBot="1" x14ac:dyDescent="0.3">
      <c r="A38" s="89" t="s">
        <v>50</v>
      </c>
      <c r="B38" s="90" t="s">
        <v>139</v>
      </c>
      <c r="C38" s="52">
        <v>0</v>
      </c>
      <c r="D38" s="91"/>
      <c r="E38" s="91">
        <v>0</v>
      </c>
      <c r="F38" s="92">
        <v>0</v>
      </c>
      <c r="G38" s="91">
        <v>0</v>
      </c>
      <c r="H38" s="91">
        <v>0</v>
      </c>
      <c r="I38" s="91"/>
      <c r="J38" s="54">
        <v>0</v>
      </c>
      <c r="K38" s="51">
        <f t="shared" si="0"/>
        <v>0</v>
      </c>
      <c r="L38" s="93">
        <f t="shared" si="1"/>
        <v>0</v>
      </c>
      <c r="M38" s="86">
        <f t="shared" si="2"/>
        <v>27</v>
      </c>
    </row>
    <row r="39" spans="1:13" x14ac:dyDescent="0.25">
      <c r="A39" s="88"/>
      <c r="B39" s="88"/>
    </row>
  </sheetData>
  <autoFilter ref="A1:A48"/>
  <sortState ref="A5:M38">
    <sortCondition ref="M5:M38"/>
    <sortCondition ref="B5:B38"/>
  </sortState>
  <mergeCells count="7">
    <mergeCell ref="A1:M1"/>
    <mergeCell ref="A3:B3"/>
    <mergeCell ref="C3:F3"/>
    <mergeCell ref="G3:J3"/>
    <mergeCell ref="K3:K4"/>
    <mergeCell ref="L3:L4"/>
    <mergeCell ref="M3:M4"/>
  </mergeCells>
  <conditionalFormatting sqref="A9">
    <cfRule type="expression" dxfId="9" priority="1">
      <formula>#REF!="C"</formula>
    </cfRule>
    <cfRule type="expression" dxfId="8" priority="2">
      <formula>#REF!="A"</formula>
    </cfRule>
  </conditionalFormatting>
  <conditionalFormatting sqref="A5:A38">
    <cfRule type="expression" dxfId="7" priority="3">
      <formula>#REF!="C"</formula>
    </cfRule>
    <cfRule type="expression" dxfId="6" priority="4">
      <formula>#REF!="A"</formula>
    </cfRule>
  </conditionalFormatting>
  <conditionalFormatting sqref="A7:A38">
    <cfRule type="expression" dxfId="5" priority="5">
      <formula>#REF!="C"</formula>
    </cfRule>
    <cfRule type="expression" dxfId="4" priority="6">
      <formula>#REF!="A"</formula>
    </cfRule>
  </conditionalFormatting>
  <conditionalFormatting sqref="A9">
    <cfRule type="expression" dxfId="3" priority="7">
      <formula>#REF!="C"</formula>
    </cfRule>
    <cfRule type="expression" dxfId="2" priority="8">
      <formula>#REF!="A"</formula>
    </cfRule>
  </conditionalFormatting>
  <conditionalFormatting sqref="A5:B38">
    <cfRule type="expression" dxfId="1" priority="9">
      <formula>#REF!="C"</formula>
    </cfRule>
    <cfRule type="expression" dxfId="0" priority="10">
      <formula>#REF!="A"</formula>
    </cfRule>
  </conditionalFormatting>
  <pageMargins left="0.7" right="0.7" top="0.75" bottom="0.75" header="0.3" footer="0.3"/>
  <pageSetup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19" zoomScaleNormal="100" workbookViewId="0">
      <selection activeCell="N39" sqref="N39"/>
    </sheetView>
  </sheetViews>
  <sheetFormatPr defaultColWidth="8.7109375" defaultRowHeight="15" x14ac:dyDescent="0.25"/>
  <cols>
    <col min="1" max="1" width="9" style="16" bestFit="1" customWidth="1"/>
    <col min="2" max="2" width="3" style="16" bestFit="1" customWidth="1"/>
    <col min="3" max="3" width="7.140625" style="16" bestFit="1" customWidth="1"/>
    <col min="4" max="4" width="20.5703125" style="16" bestFit="1" customWidth="1"/>
    <col min="5" max="5" width="5" style="23" bestFit="1" customWidth="1"/>
    <col min="6" max="7" width="3.7109375" style="16" customWidth="1"/>
    <col min="8" max="8" width="7.140625" style="16" bestFit="1" customWidth="1"/>
    <col min="9" max="9" width="20.5703125" style="16" bestFit="1" customWidth="1"/>
    <col min="10" max="10" width="5" style="23" bestFit="1" customWidth="1"/>
    <col min="11" max="12" width="3.7109375" style="16" customWidth="1"/>
    <col min="13" max="13" width="7.140625" style="16" bestFit="1" customWidth="1"/>
    <col min="14" max="14" width="20.5703125" style="16" bestFit="1" customWidth="1"/>
    <col min="15" max="15" width="4" style="16" bestFit="1" customWidth="1"/>
    <col min="16" max="16" width="8.7109375" style="16"/>
    <col min="17" max="17" width="8.7109375" style="16" customWidth="1"/>
    <col min="18" max="16384" width="8.7109375" style="16"/>
  </cols>
  <sheetData>
    <row r="1" spans="1:16" ht="11.25" customHeight="1" x14ac:dyDescent="0.25">
      <c r="A1" s="24"/>
      <c r="B1" s="24"/>
      <c r="C1" s="24"/>
      <c r="D1" s="110" t="s">
        <v>275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11.25" customHeight="1" x14ac:dyDescent="0.25">
      <c r="A2" s="24"/>
      <c r="B2" s="24"/>
      <c r="C2" s="24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6" ht="11.25" customHeight="1" x14ac:dyDescent="0.25">
      <c r="A3" s="24"/>
      <c r="B3" s="24"/>
      <c r="C3" s="24"/>
      <c r="D3" s="99"/>
      <c r="E3" s="99"/>
      <c r="F3" s="24"/>
      <c r="G3" s="24"/>
      <c r="H3" s="24"/>
      <c r="I3" s="24"/>
      <c r="J3" s="24"/>
      <c r="K3" s="24"/>
      <c r="L3" s="24"/>
      <c r="M3" s="24"/>
    </row>
    <row r="4" spans="1:16" ht="18.75" x14ac:dyDescent="0.25">
      <c r="D4" s="113" t="s">
        <v>276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6" ht="15.75" x14ac:dyDescent="0.25">
      <c r="D5" s="112" t="s">
        <v>0</v>
      </c>
      <c r="E5" s="112"/>
      <c r="F5" s="25"/>
      <c r="G5" s="25"/>
      <c r="H5" s="25"/>
      <c r="I5" s="112" t="s">
        <v>1</v>
      </c>
      <c r="J5" s="112"/>
      <c r="K5" s="25"/>
      <c r="L5" s="25"/>
      <c r="M5" s="25"/>
      <c r="N5" s="112" t="s">
        <v>47</v>
      </c>
      <c r="O5" s="112"/>
    </row>
    <row r="6" spans="1:16" ht="18" x14ac:dyDescent="0.4">
      <c r="A6" s="29" t="s">
        <v>32</v>
      </c>
      <c r="B6" s="29"/>
      <c r="C6" s="29"/>
      <c r="D6" s="100" t="s">
        <v>33</v>
      </c>
      <c r="E6" s="27" t="s">
        <v>2</v>
      </c>
      <c r="F6" s="26"/>
      <c r="G6" s="26"/>
      <c r="H6" s="26"/>
      <c r="I6" s="100" t="s">
        <v>44</v>
      </c>
      <c r="J6" s="27" t="s">
        <v>2</v>
      </c>
      <c r="K6" s="26"/>
      <c r="L6" s="26"/>
      <c r="M6" s="26"/>
      <c r="N6" s="100" t="s">
        <v>46</v>
      </c>
      <c r="O6" s="27" t="s">
        <v>2</v>
      </c>
      <c r="P6" s="26"/>
    </row>
    <row r="7" spans="1:16" ht="18.75" customHeight="1" x14ac:dyDescent="0.25">
      <c r="A7" s="31">
        <v>0.5625</v>
      </c>
      <c r="B7" s="103" t="s">
        <v>185</v>
      </c>
      <c r="C7" s="104">
        <v>2</v>
      </c>
      <c r="D7" s="104" t="s">
        <v>36</v>
      </c>
      <c r="E7" s="34">
        <v>60</v>
      </c>
      <c r="F7" s="22"/>
      <c r="G7" s="103" t="s">
        <v>186</v>
      </c>
      <c r="H7" s="104">
        <v>1</v>
      </c>
      <c r="I7" s="104" t="s">
        <v>62</v>
      </c>
      <c r="J7" s="34">
        <v>90</v>
      </c>
      <c r="K7" s="22"/>
      <c r="L7" s="103" t="s">
        <v>187</v>
      </c>
      <c r="M7" s="104">
        <v>3</v>
      </c>
      <c r="N7" s="104" t="s">
        <v>61</v>
      </c>
      <c r="O7" s="34">
        <v>110</v>
      </c>
      <c r="P7" s="4"/>
    </row>
    <row r="8" spans="1:16" ht="18.75" customHeight="1" x14ac:dyDescent="0.25">
      <c r="A8" s="31"/>
      <c r="B8" s="105"/>
      <c r="C8" s="101">
        <v>7</v>
      </c>
      <c r="D8" s="101" t="s">
        <v>41</v>
      </c>
      <c r="E8" s="37">
        <v>110</v>
      </c>
      <c r="F8" s="22"/>
      <c r="G8" s="105"/>
      <c r="H8" s="101">
        <v>8</v>
      </c>
      <c r="I8" s="101" t="s">
        <v>22</v>
      </c>
      <c r="J8" s="37">
        <v>60</v>
      </c>
      <c r="K8" s="22"/>
      <c r="L8" s="105"/>
      <c r="M8" s="101">
        <v>6</v>
      </c>
      <c r="N8" s="101" t="s">
        <v>34</v>
      </c>
      <c r="O8" s="37">
        <v>200</v>
      </c>
      <c r="P8" s="4"/>
    </row>
    <row r="9" spans="1:16" ht="18.75" customHeight="1" x14ac:dyDescent="0.25">
      <c r="A9" s="31"/>
      <c r="B9" s="96"/>
      <c r="C9" s="43">
        <v>10</v>
      </c>
      <c r="D9" s="43" t="s">
        <v>38</v>
      </c>
      <c r="E9" s="40">
        <v>70</v>
      </c>
      <c r="F9" s="22"/>
      <c r="G9" s="96"/>
      <c r="H9" s="43">
        <v>11</v>
      </c>
      <c r="I9" s="43" t="s">
        <v>40</v>
      </c>
      <c r="J9" s="40">
        <v>100</v>
      </c>
      <c r="K9" s="22"/>
      <c r="L9" s="96"/>
      <c r="M9" s="43">
        <v>9</v>
      </c>
      <c r="N9" s="43" t="s">
        <v>35</v>
      </c>
      <c r="O9" s="40">
        <v>40</v>
      </c>
      <c r="P9" s="4"/>
    </row>
    <row r="10" spans="1:16" ht="18.75" customHeight="1" x14ac:dyDescent="0.25">
      <c r="A10" s="31"/>
      <c r="B10" s="97"/>
      <c r="C10" s="43"/>
      <c r="D10" s="43"/>
      <c r="E10" s="42"/>
      <c r="F10" s="22"/>
      <c r="G10" s="22"/>
      <c r="H10" s="22"/>
      <c r="I10" s="41"/>
      <c r="J10" s="42"/>
      <c r="K10" s="22"/>
      <c r="L10" s="22"/>
      <c r="M10" s="22"/>
      <c r="N10" s="41"/>
      <c r="O10" s="42"/>
      <c r="P10" s="4"/>
    </row>
    <row r="11" spans="1:16" ht="18.75" customHeight="1" x14ac:dyDescent="0.25">
      <c r="A11" s="31">
        <v>0.58333333333333337</v>
      </c>
      <c r="B11" s="103" t="s">
        <v>190</v>
      </c>
      <c r="C11" s="104" t="s">
        <v>191</v>
      </c>
      <c r="D11" s="104" t="s">
        <v>41</v>
      </c>
      <c r="E11" s="34">
        <v>70</v>
      </c>
      <c r="F11" s="22"/>
      <c r="G11" s="103" t="s">
        <v>192</v>
      </c>
      <c r="H11" s="104">
        <v>4</v>
      </c>
      <c r="I11" s="104" t="s">
        <v>63</v>
      </c>
      <c r="J11" s="34">
        <v>40</v>
      </c>
      <c r="K11" s="22"/>
      <c r="L11" s="103" t="s">
        <v>193</v>
      </c>
      <c r="M11" s="104" t="s">
        <v>194</v>
      </c>
      <c r="N11" s="104" t="s">
        <v>36</v>
      </c>
      <c r="O11" s="34">
        <v>200</v>
      </c>
      <c r="P11" s="4"/>
    </row>
    <row r="12" spans="1:16" ht="18.75" customHeight="1" x14ac:dyDescent="0.25">
      <c r="A12" s="31"/>
      <c r="B12" s="105"/>
      <c r="C12" s="101" t="s">
        <v>199</v>
      </c>
      <c r="D12" s="101" t="s">
        <v>40</v>
      </c>
      <c r="E12" s="37">
        <v>130</v>
      </c>
      <c r="F12" s="22"/>
      <c r="G12" s="105"/>
      <c r="H12" s="101" t="s">
        <v>200</v>
      </c>
      <c r="I12" s="101" t="s">
        <v>62</v>
      </c>
      <c r="J12" s="37">
        <v>210</v>
      </c>
      <c r="K12" s="22"/>
      <c r="L12" s="105"/>
      <c r="M12" s="101" t="s">
        <v>201</v>
      </c>
      <c r="N12" s="101" t="s">
        <v>22</v>
      </c>
      <c r="O12" s="37">
        <v>0</v>
      </c>
      <c r="P12" s="4"/>
    </row>
    <row r="13" spans="1:16" ht="18.75" customHeight="1" x14ac:dyDescent="0.25">
      <c r="A13" s="31"/>
      <c r="B13" s="96"/>
      <c r="C13" s="43" t="s">
        <v>202</v>
      </c>
      <c r="D13" s="43" t="s">
        <v>34</v>
      </c>
      <c r="E13" s="40">
        <v>110</v>
      </c>
      <c r="F13" s="22"/>
      <c r="G13" s="96"/>
      <c r="H13" s="43">
        <v>5</v>
      </c>
      <c r="I13" s="43" t="s">
        <v>42</v>
      </c>
      <c r="J13" s="40">
        <v>120</v>
      </c>
      <c r="K13" s="22"/>
      <c r="L13" s="96"/>
      <c r="M13" s="43" t="s">
        <v>203</v>
      </c>
      <c r="N13" s="43" t="s">
        <v>35</v>
      </c>
      <c r="O13" s="40">
        <v>90</v>
      </c>
      <c r="P13" s="4"/>
    </row>
    <row r="14" spans="1:16" ht="18.75" customHeight="1" x14ac:dyDescent="0.25">
      <c r="A14" s="31"/>
      <c r="B14" s="97"/>
      <c r="C14" s="41"/>
      <c r="D14" s="41"/>
      <c r="E14" s="42"/>
      <c r="F14" s="22"/>
      <c r="G14" s="22"/>
      <c r="H14" s="22"/>
      <c r="I14" s="41"/>
      <c r="J14" s="42"/>
      <c r="K14" s="22"/>
      <c r="L14" s="22"/>
      <c r="M14" s="22"/>
      <c r="N14" s="41"/>
      <c r="O14" s="42"/>
      <c r="P14" s="4"/>
    </row>
    <row r="15" spans="1:16" ht="18.75" customHeight="1" x14ac:dyDescent="0.25">
      <c r="A15" s="31">
        <v>0.60416666666666674</v>
      </c>
      <c r="B15" s="103" t="s">
        <v>206</v>
      </c>
      <c r="C15" s="104" t="s">
        <v>207</v>
      </c>
      <c r="D15" s="104" t="s">
        <v>34</v>
      </c>
      <c r="E15" s="34">
        <v>20</v>
      </c>
      <c r="F15" s="22"/>
      <c r="G15" s="103" t="s">
        <v>208</v>
      </c>
      <c r="H15" s="104" t="s">
        <v>209</v>
      </c>
      <c r="I15" s="104" t="s">
        <v>38</v>
      </c>
      <c r="J15" s="34">
        <v>70</v>
      </c>
      <c r="K15" s="22"/>
      <c r="L15" s="103" t="s">
        <v>210</v>
      </c>
      <c r="M15" s="104" t="s">
        <v>211</v>
      </c>
      <c r="N15" s="104" t="s">
        <v>36</v>
      </c>
      <c r="O15" s="34">
        <v>90</v>
      </c>
      <c r="P15" s="4"/>
    </row>
    <row r="16" spans="1:16" ht="18.75" customHeight="1" x14ac:dyDescent="0.25">
      <c r="A16" s="31"/>
      <c r="B16" s="105"/>
      <c r="C16" s="101" t="s">
        <v>216</v>
      </c>
      <c r="D16" s="101" t="s">
        <v>62</v>
      </c>
      <c r="E16" s="37">
        <v>130</v>
      </c>
      <c r="F16" s="22"/>
      <c r="G16" s="105"/>
      <c r="H16" s="101" t="s">
        <v>217</v>
      </c>
      <c r="I16" s="101" t="s">
        <v>42</v>
      </c>
      <c r="J16" s="37">
        <v>60</v>
      </c>
      <c r="K16" s="22"/>
      <c r="L16" s="105"/>
      <c r="M16" s="101" t="s">
        <v>218</v>
      </c>
      <c r="N16" s="101" t="s">
        <v>63</v>
      </c>
      <c r="O16" s="37">
        <v>100</v>
      </c>
      <c r="P16" s="4"/>
    </row>
    <row r="17" spans="1:16" ht="18.75" customHeight="1" x14ac:dyDescent="0.25">
      <c r="A17" s="31"/>
      <c r="B17" s="96"/>
      <c r="C17" s="43" t="s">
        <v>221</v>
      </c>
      <c r="D17" s="43" t="s">
        <v>41</v>
      </c>
      <c r="E17" s="40">
        <v>100</v>
      </c>
      <c r="F17" s="22"/>
      <c r="G17" s="96"/>
      <c r="H17" s="43" t="s">
        <v>222</v>
      </c>
      <c r="I17" s="43" t="s">
        <v>61</v>
      </c>
      <c r="J17" s="40">
        <v>90</v>
      </c>
      <c r="K17" s="22"/>
      <c r="L17" s="96"/>
      <c r="M17" s="43" t="s">
        <v>223</v>
      </c>
      <c r="N17" s="43" t="s">
        <v>35</v>
      </c>
      <c r="O17" s="40">
        <v>80</v>
      </c>
      <c r="P17" s="4"/>
    </row>
    <row r="18" spans="1:16" ht="18.75" customHeight="1" x14ac:dyDescent="0.25">
      <c r="A18" s="31"/>
      <c r="B18" s="97"/>
      <c r="C18" s="43"/>
      <c r="D18" s="43"/>
      <c r="E18" s="42"/>
      <c r="F18" s="22"/>
      <c r="G18" s="22"/>
      <c r="H18" s="22"/>
      <c r="J18" s="42"/>
      <c r="K18" s="22"/>
      <c r="L18" s="22"/>
      <c r="M18" s="22"/>
      <c r="O18" s="42"/>
      <c r="P18" s="4"/>
    </row>
    <row r="19" spans="1:16" ht="18.75" customHeight="1" x14ac:dyDescent="0.25">
      <c r="A19" s="31">
        <v>0.62500000000000011</v>
      </c>
      <c r="B19" s="103" t="s">
        <v>226</v>
      </c>
      <c r="C19" s="104" t="s">
        <v>227</v>
      </c>
      <c r="D19" s="104" t="s">
        <v>34</v>
      </c>
      <c r="E19" s="34">
        <v>100</v>
      </c>
      <c r="F19" s="22"/>
      <c r="J19" s="16"/>
    </row>
    <row r="20" spans="1:16" ht="18.75" customHeight="1" x14ac:dyDescent="0.25">
      <c r="A20" s="31"/>
      <c r="B20" s="105"/>
      <c r="C20" s="101" t="s">
        <v>232</v>
      </c>
      <c r="D20" s="101" t="s">
        <v>38</v>
      </c>
      <c r="E20" s="37">
        <v>20</v>
      </c>
      <c r="F20" s="22"/>
      <c r="J20" s="16"/>
    </row>
    <row r="21" spans="1:16" ht="18.75" customHeight="1" x14ac:dyDescent="0.25">
      <c r="A21" s="31"/>
      <c r="B21" s="96"/>
      <c r="C21" s="43" t="s">
        <v>235</v>
      </c>
      <c r="D21" s="43" t="s">
        <v>63</v>
      </c>
      <c r="E21" s="40">
        <v>200</v>
      </c>
      <c r="F21" s="22"/>
      <c r="J21" s="16"/>
    </row>
    <row r="22" spans="1:16" ht="18.75" customHeight="1" x14ac:dyDescent="0.25">
      <c r="A22" s="44"/>
      <c r="B22" s="97"/>
      <c r="C22" s="43"/>
      <c r="D22" s="43"/>
      <c r="E22" s="42"/>
      <c r="F22" s="22"/>
      <c r="G22" s="22"/>
      <c r="H22" s="22"/>
      <c r="I22" s="43"/>
      <c r="J22" s="42"/>
      <c r="K22" s="22"/>
      <c r="L22" s="22"/>
    </row>
    <row r="23" spans="1:16" ht="18.75" customHeight="1" x14ac:dyDescent="0.25">
      <c r="A23" s="31">
        <v>0.64583333333333348</v>
      </c>
      <c r="B23" s="103" t="s">
        <v>238</v>
      </c>
      <c r="C23" s="104" t="s">
        <v>239</v>
      </c>
      <c r="D23" s="104" t="s">
        <v>41</v>
      </c>
      <c r="E23" s="34">
        <v>120</v>
      </c>
      <c r="F23" s="22"/>
      <c r="G23" s="103" t="s">
        <v>240</v>
      </c>
      <c r="H23" s="104" t="s">
        <v>241</v>
      </c>
      <c r="I23" s="104" t="s">
        <v>36</v>
      </c>
      <c r="J23" s="34">
        <v>70</v>
      </c>
      <c r="K23" s="22"/>
      <c r="L23" s="22"/>
    </row>
    <row r="24" spans="1:16" ht="18.75" customHeight="1" x14ac:dyDescent="0.25">
      <c r="A24" s="31"/>
      <c r="B24" s="105"/>
      <c r="C24" s="101" t="s">
        <v>244</v>
      </c>
      <c r="D24" s="101" t="s">
        <v>61</v>
      </c>
      <c r="E24" s="37" t="s">
        <v>183</v>
      </c>
      <c r="F24" s="22"/>
      <c r="G24" s="105"/>
      <c r="H24" s="101" t="s">
        <v>245</v>
      </c>
      <c r="I24" s="101" t="s">
        <v>42</v>
      </c>
      <c r="J24" s="37">
        <v>110</v>
      </c>
      <c r="K24" s="22"/>
      <c r="L24" s="22"/>
    </row>
    <row r="25" spans="1:16" ht="18.75" customHeight="1" x14ac:dyDescent="0.25">
      <c r="A25" s="31"/>
      <c r="B25" s="96"/>
      <c r="C25" s="43" t="s">
        <v>247</v>
      </c>
      <c r="D25" s="43" t="s">
        <v>63</v>
      </c>
      <c r="E25" s="40" t="s">
        <v>180</v>
      </c>
      <c r="F25" s="22"/>
      <c r="G25" s="96"/>
      <c r="H25" s="43" t="s">
        <v>248</v>
      </c>
      <c r="I25" s="43" t="s">
        <v>38</v>
      </c>
      <c r="J25" s="40">
        <v>50</v>
      </c>
      <c r="K25" s="22"/>
      <c r="L25" s="22"/>
    </row>
    <row r="26" spans="1:16" ht="18.75" customHeight="1" x14ac:dyDescent="0.25">
      <c r="A26" s="31"/>
      <c r="B26" s="102"/>
      <c r="C26" s="101"/>
      <c r="D26" s="101"/>
      <c r="E26" s="36"/>
      <c r="F26" s="22"/>
      <c r="G26" s="102"/>
      <c r="H26" s="101"/>
      <c r="I26" s="101"/>
      <c r="J26" s="36"/>
      <c r="K26" s="22"/>
      <c r="L26" s="22"/>
    </row>
    <row r="27" spans="1:16" ht="18.75" customHeight="1" x14ac:dyDescent="0.25">
      <c r="A27" s="31"/>
      <c r="B27" s="102"/>
      <c r="C27" s="101"/>
      <c r="D27" s="101"/>
      <c r="E27" s="36"/>
      <c r="F27" s="22"/>
      <c r="G27" s="102"/>
      <c r="H27" s="101"/>
      <c r="I27" s="101"/>
      <c r="J27" s="36"/>
      <c r="K27" s="22"/>
      <c r="L27" s="22"/>
    </row>
    <row r="28" spans="1:16" ht="18.75" customHeight="1" x14ac:dyDescent="0.25">
      <c r="A28" s="31"/>
      <c r="B28" s="102"/>
      <c r="C28" s="101"/>
      <c r="D28" s="101"/>
      <c r="E28" s="36"/>
      <c r="F28" s="22"/>
      <c r="G28" s="102"/>
      <c r="H28" s="101"/>
      <c r="I28" s="101"/>
      <c r="J28" s="36"/>
      <c r="K28" s="22"/>
      <c r="L28" s="22"/>
    </row>
    <row r="29" spans="1:16" ht="18.7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</row>
    <row r="30" spans="1:16" ht="18.75" customHeight="1" x14ac:dyDescent="0.25">
      <c r="A30" s="31"/>
      <c r="B30" s="102"/>
      <c r="C30" s="101"/>
      <c r="D30" s="101"/>
      <c r="E30" s="36"/>
      <c r="F30" s="22"/>
      <c r="G30" s="102"/>
      <c r="H30" s="101"/>
      <c r="I30" s="101"/>
      <c r="J30" s="36"/>
      <c r="K30" s="22"/>
      <c r="L30" s="22"/>
    </row>
    <row r="31" spans="1:16" ht="18.75" customHeight="1" x14ac:dyDescent="0.3">
      <c r="A31" s="31"/>
      <c r="B31" s="129" t="s">
        <v>290</v>
      </c>
      <c r="C31" s="129"/>
      <c r="D31" s="129"/>
      <c r="E31" s="36"/>
      <c r="F31" s="22"/>
      <c r="G31" s="129" t="s">
        <v>251</v>
      </c>
      <c r="H31" s="129"/>
      <c r="I31" s="129"/>
      <c r="J31" s="36"/>
      <c r="K31" s="22"/>
      <c r="L31" s="22"/>
    </row>
    <row r="32" spans="1:16" ht="18.75" customHeight="1" x14ac:dyDescent="0.25">
      <c r="A32" s="31"/>
      <c r="B32" s="102"/>
      <c r="C32" s="101"/>
      <c r="D32" s="101"/>
      <c r="E32" s="36"/>
      <c r="F32" s="22"/>
      <c r="J32" s="108" t="s">
        <v>287</v>
      </c>
      <c r="K32" s="22"/>
      <c r="L32" s="22"/>
    </row>
    <row r="33" spans="1:10" ht="18.75" customHeight="1" x14ac:dyDescent="0.25">
      <c r="A33" s="31">
        <v>0.75</v>
      </c>
      <c r="B33" s="130" t="s">
        <v>250</v>
      </c>
      <c r="C33" s="104" t="s">
        <v>277</v>
      </c>
      <c r="D33" s="104" t="s">
        <v>40</v>
      </c>
      <c r="E33" s="34">
        <v>10</v>
      </c>
      <c r="F33" s="22"/>
      <c r="G33" s="22">
        <v>1</v>
      </c>
      <c r="H33" s="16" t="s">
        <v>280</v>
      </c>
      <c r="I33" s="16" t="str">
        <f>D41</f>
        <v xml:space="preserve">JAWS </v>
      </c>
      <c r="J33" s="108">
        <v>1</v>
      </c>
    </row>
    <row r="34" spans="1:10" ht="18.75" customHeight="1" x14ac:dyDescent="0.25">
      <c r="A34" s="31"/>
      <c r="B34" s="131"/>
      <c r="C34" s="101" t="s">
        <v>278</v>
      </c>
      <c r="D34" s="101" t="s">
        <v>62</v>
      </c>
      <c r="E34" s="37">
        <v>90</v>
      </c>
      <c r="F34" s="22"/>
      <c r="G34" s="22">
        <v>2</v>
      </c>
      <c r="H34" s="16" t="s">
        <v>281</v>
      </c>
      <c r="I34" s="16" t="str">
        <f>D42</f>
        <v>Blizzard Warning</v>
      </c>
      <c r="J34" s="108">
        <v>7</v>
      </c>
    </row>
    <row r="35" spans="1:10" ht="18.75" customHeight="1" x14ac:dyDescent="0.25">
      <c r="A35" s="31"/>
      <c r="B35" s="132"/>
      <c r="C35" s="43" t="s">
        <v>279</v>
      </c>
      <c r="D35" s="43" t="s">
        <v>41</v>
      </c>
      <c r="E35" s="40">
        <v>60</v>
      </c>
      <c r="F35" s="22"/>
      <c r="G35" s="48">
        <v>3</v>
      </c>
      <c r="H35" s="16" t="s">
        <v>282</v>
      </c>
      <c r="I35" s="16" t="str">
        <f>D43</f>
        <v>Eh Sayers</v>
      </c>
      <c r="J35" s="108">
        <v>11</v>
      </c>
    </row>
    <row r="36" spans="1:10" ht="18.75" customHeight="1" x14ac:dyDescent="0.25">
      <c r="A36" s="31"/>
      <c r="B36" s="31"/>
      <c r="C36" s="31"/>
      <c r="D36" s="47"/>
      <c r="E36" s="42"/>
      <c r="F36" s="48"/>
      <c r="G36" s="48">
        <v>4</v>
      </c>
      <c r="H36" s="16" t="s">
        <v>254</v>
      </c>
      <c r="I36" s="16" t="s">
        <v>61</v>
      </c>
      <c r="J36" s="108">
        <v>3</v>
      </c>
    </row>
    <row r="37" spans="1:10" ht="18.75" customHeight="1" x14ac:dyDescent="0.25">
      <c r="A37" s="31">
        <v>0.79166666666666663</v>
      </c>
      <c r="B37" s="130" t="s">
        <v>252</v>
      </c>
      <c r="C37" s="104"/>
      <c r="D37" s="104" t="str">
        <f>D33</f>
        <v>Eh Sayers</v>
      </c>
      <c r="E37" s="34">
        <v>0</v>
      </c>
      <c r="F37" s="48"/>
      <c r="G37" s="48">
        <v>5</v>
      </c>
      <c r="H37" s="16" t="s">
        <v>255</v>
      </c>
      <c r="I37" s="16" t="s">
        <v>63</v>
      </c>
      <c r="J37" s="108">
        <v>4</v>
      </c>
    </row>
    <row r="38" spans="1:10" ht="18.75" customHeight="1" x14ac:dyDescent="0.25">
      <c r="A38" s="47"/>
      <c r="B38" s="131"/>
      <c r="C38" s="101"/>
      <c r="D38" s="101" t="str">
        <f>D34</f>
        <v xml:space="preserve">JAWS </v>
      </c>
      <c r="E38" s="37">
        <v>130</v>
      </c>
      <c r="F38" s="48"/>
      <c r="G38" s="48">
        <v>6</v>
      </c>
      <c r="H38" s="16" t="s">
        <v>257</v>
      </c>
      <c r="I38" s="16" t="s">
        <v>34</v>
      </c>
      <c r="J38" s="108">
        <v>6</v>
      </c>
    </row>
    <row r="39" spans="1:10" ht="18.75" customHeight="1" x14ac:dyDescent="0.25">
      <c r="A39" s="31"/>
      <c r="B39" s="132"/>
      <c r="C39" s="43"/>
      <c r="D39" s="43" t="str">
        <f>D35</f>
        <v>Blizzard Warning</v>
      </c>
      <c r="E39" s="40">
        <v>140</v>
      </c>
      <c r="F39" s="48"/>
      <c r="G39" s="48">
        <v>7</v>
      </c>
      <c r="H39" s="16" t="s">
        <v>259</v>
      </c>
      <c r="I39" s="16" t="s">
        <v>42</v>
      </c>
      <c r="J39" s="108">
        <v>5</v>
      </c>
    </row>
    <row r="40" spans="1:10" ht="18.75" customHeight="1" x14ac:dyDescent="0.25">
      <c r="A40" s="31"/>
      <c r="B40" s="31"/>
      <c r="C40" s="31"/>
      <c r="D40" s="47"/>
      <c r="E40" s="42"/>
      <c r="F40" s="48"/>
      <c r="G40" s="48">
        <v>8</v>
      </c>
      <c r="H40" s="16" t="s">
        <v>261</v>
      </c>
      <c r="I40" s="16" t="s">
        <v>36</v>
      </c>
      <c r="J40" s="108">
        <v>2</v>
      </c>
    </row>
    <row r="41" spans="1:10" ht="18.75" customHeight="1" x14ac:dyDescent="0.25">
      <c r="A41" s="31"/>
      <c r="B41" s="130" t="s">
        <v>253</v>
      </c>
      <c r="C41" s="104"/>
      <c r="D41" s="104" t="str">
        <f>D38</f>
        <v xml:space="preserve">JAWS </v>
      </c>
      <c r="E41" s="34">
        <v>180</v>
      </c>
      <c r="F41" s="48"/>
      <c r="G41" s="48">
        <v>9</v>
      </c>
      <c r="H41" s="16" t="s">
        <v>262</v>
      </c>
      <c r="I41" s="16" t="s">
        <v>38</v>
      </c>
      <c r="J41" s="108">
        <v>10</v>
      </c>
    </row>
    <row r="42" spans="1:10" ht="18.75" customHeight="1" x14ac:dyDescent="0.25">
      <c r="A42" s="31"/>
      <c r="B42" s="131"/>
      <c r="C42" s="101"/>
      <c r="D42" s="101" t="str">
        <f>D39</f>
        <v>Blizzard Warning</v>
      </c>
      <c r="E42" s="37">
        <v>140</v>
      </c>
      <c r="F42" s="48"/>
      <c r="G42" s="48">
        <v>10</v>
      </c>
      <c r="H42" s="16" t="s">
        <v>263</v>
      </c>
      <c r="I42" s="16" t="s">
        <v>35</v>
      </c>
      <c r="J42" s="108">
        <v>9</v>
      </c>
    </row>
    <row r="43" spans="1:10" ht="18.75" customHeight="1" x14ac:dyDescent="0.25">
      <c r="A43" s="31"/>
      <c r="B43" s="132"/>
      <c r="C43" s="43"/>
      <c r="D43" s="43" t="str">
        <f>D37</f>
        <v>Eh Sayers</v>
      </c>
      <c r="E43" s="40">
        <v>60</v>
      </c>
      <c r="F43" s="48"/>
      <c r="G43" s="48">
        <v>11</v>
      </c>
      <c r="H43" s="16" t="s">
        <v>264</v>
      </c>
      <c r="I43" s="16" t="s">
        <v>22</v>
      </c>
      <c r="J43" s="108">
        <v>8</v>
      </c>
    </row>
    <row r="44" spans="1:10" x14ac:dyDescent="0.25">
      <c r="A44" s="31"/>
      <c r="B44" s="31"/>
      <c r="C44" s="31"/>
      <c r="D44" s="48"/>
      <c r="E44" s="42"/>
      <c r="F44" s="48"/>
      <c r="J44" s="16"/>
    </row>
    <row r="45" spans="1:10" x14ac:dyDescent="0.25">
      <c r="A45" s="1"/>
      <c r="B45" s="1"/>
      <c r="C45" s="1"/>
    </row>
    <row r="46" spans="1:10" x14ac:dyDescent="0.25">
      <c r="A46" s="1"/>
      <c r="B46" s="1"/>
      <c r="C46" s="1"/>
    </row>
    <row r="47" spans="1:10" x14ac:dyDescent="0.25">
      <c r="A47" s="1"/>
      <c r="B47" s="1"/>
      <c r="C47" s="1"/>
    </row>
    <row r="48" spans="1:10" x14ac:dyDescent="0.25">
      <c r="A48" s="1"/>
      <c r="B48" s="1"/>
      <c r="C48" s="1"/>
    </row>
    <row r="49" spans="1:10" x14ac:dyDescent="0.25">
      <c r="A49"/>
      <c r="B49"/>
      <c r="C49"/>
      <c r="D49" s="111" t="s">
        <v>28</v>
      </c>
      <c r="E49" s="111"/>
      <c r="F49" s="111"/>
      <c r="G49" s="111"/>
      <c r="H49" s="111"/>
      <c r="I49" s="111"/>
    </row>
    <row r="50" spans="1:10" x14ac:dyDescent="0.25">
      <c r="A50" s="1"/>
      <c r="B50" s="1"/>
      <c r="C50" s="1"/>
    </row>
    <row r="51" spans="1:10" x14ac:dyDescent="0.25">
      <c r="A51" s="1"/>
      <c r="B51" s="1"/>
      <c r="C51" s="1"/>
    </row>
    <row r="52" spans="1:10" x14ac:dyDescent="0.25">
      <c r="A52" s="1"/>
      <c r="B52" s="1"/>
      <c r="E52" s="16"/>
      <c r="J52" s="16"/>
    </row>
    <row r="53" spans="1:10" x14ac:dyDescent="0.25">
      <c r="E53" s="16"/>
      <c r="J53" s="16"/>
    </row>
    <row r="54" spans="1:10" x14ac:dyDescent="0.25">
      <c r="E54" s="16"/>
      <c r="J54" s="16"/>
    </row>
    <row r="55" spans="1:10" x14ac:dyDescent="0.25">
      <c r="E55" s="16"/>
      <c r="J55" s="16"/>
    </row>
    <row r="56" spans="1:10" x14ac:dyDescent="0.25">
      <c r="E56" s="16"/>
      <c r="J56" s="16"/>
    </row>
  </sheetData>
  <mergeCells count="11">
    <mergeCell ref="D1:O2"/>
    <mergeCell ref="D4:O4"/>
    <mergeCell ref="D5:E5"/>
    <mergeCell ref="I5:J5"/>
    <mergeCell ref="N5:O5"/>
    <mergeCell ref="D49:I49"/>
    <mergeCell ref="G31:I31"/>
    <mergeCell ref="B31:D31"/>
    <mergeCell ref="B33:B35"/>
    <mergeCell ref="B37:B39"/>
    <mergeCell ref="B41:B43"/>
  </mergeCells>
  <pageMargins left="0.7" right="0.7" top="0.75" bottom="0.75" header="0.3" footer="0.3"/>
  <pageSetup scale="73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0" zoomScaleNormal="100" workbookViewId="0">
      <selection activeCell="B32" sqref="B32"/>
    </sheetView>
  </sheetViews>
  <sheetFormatPr defaultColWidth="8.7109375" defaultRowHeight="15" x14ac:dyDescent="0.25"/>
  <cols>
    <col min="1" max="1" width="9" style="16" bestFit="1" customWidth="1"/>
    <col min="2" max="2" width="3" style="16" bestFit="1" customWidth="1"/>
    <col min="3" max="3" width="7.140625" style="16" bestFit="1" customWidth="1"/>
    <col min="4" max="4" width="20.5703125" style="16" bestFit="1" customWidth="1"/>
    <col min="5" max="5" width="5" style="23" bestFit="1" customWidth="1"/>
    <col min="6" max="7" width="3.7109375" style="16" customWidth="1"/>
    <col min="8" max="8" width="9.28515625" style="16" bestFit="1" customWidth="1"/>
    <col min="9" max="9" width="20.5703125" style="16" bestFit="1" customWidth="1"/>
    <col min="10" max="10" width="5" style="23" bestFit="1" customWidth="1"/>
    <col min="11" max="11" width="3.7109375" style="16" customWidth="1"/>
    <col min="12" max="12" width="8.7109375" style="16"/>
    <col min="13" max="13" width="8.7109375" style="16" customWidth="1"/>
    <col min="14" max="16384" width="8.7109375" style="16"/>
  </cols>
  <sheetData>
    <row r="1" spans="1:12" ht="11.25" customHeight="1" x14ac:dyDescent="0.25">
      <c r="A1" s="110" t="s">
        <v>275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ht="11.25" customHeight="1" x14ac:dyDescent="0.25">
      <c r="A3" s="24"/>
      <c r="B3" s="24"/>
      <c r="C3" s="24"/>
      <c r="D3" s="99"/>
      <c r="E3" s="99"/>
      <c r="F3" s="24"/>
      <c r="G3" s="24"/>
      <c r="H3" s="24"/>
      <c r="I3" s="24"/>
      <c r="J3" s="24"/>
      <c r="K3" s="24"/>
    </row>
    <row r="4" spans="1:12" ht="18.75" x14ac:dyDescent="0.25">
      <c r="B4" s="113" t="s">
        <v>283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12" ht="15.75" x14ac:dyDescent="0.25">
      <c r="D5" s="112" t="s">
        <v>0</v>
      </c>
      <c r="E5" s="112"/>
      <c r="F5" s="25"/>
      <c r="G5" s="25"/>
      <c r="H5" s="25"/>
      <c r="I5" s="112" t="s">
        <v>1</v>
      </c>
      <c r="J5" s="112"/>
      <c r="K5" s="25"/>
    </row>
    <row r="6" spans="1:12" ht="18" x14ac:dyDescent="0.4">
      <c r="A6" s="29" t="s">
        <v>32</v>
      </c>
      <c r="B6" s="29"/>
      <c r="C6" s="29"/>
      <c r="D6" s="100" t="s">
        <v>33</v>
      </c>
      <c r="E6" s="27" t="s">
        <v>2</v>
      </c>
      <c r="F6" s="26"/>
      <c r="G6" s="26"/>
      <c r="H6" s="26"/>
      <c r="I6" s="100" t="s">
        <v>44</v>
      </c>
      <c r="J6" s="27" t="s">
        <v>2</v>
      </c>
      <c r="K6" s="26"/>
      <c r="L6" s="26"/>
    </row>
    <row r="7" spans="1:12" ht="18.75" customHeight="1" x14ac:dyDescent="0.25">
      <c r="A7" s="31">
        <v>0.5625</v>
      </c>
      <c r="B7" s="106" t="s">
        <v>188</v>
      </c>
      <c r="C7" s="104">
        <v>1</v>
      </c>
      <c r="D7" s="104" t="s">
        <v>50</v>
      </c>
      <c r="E7" s="34">
        <v>200</v>
      </c>
      <c r="F7" s="22"/>
      <c r="G7" s="106" t="s">
        <v>189</v>
      </c>
      <c r="H7" s="104">
        <v>3</v>
      </c>
      <c r="I7" s="104" t="s">
        <v>49</v>
      </c>
      <c r="J7" s="34">
        <v>170</v>
      </c>
      <c r="K7" s="22"/>
      <c r="L7" s="4"/>
    </row>
    <row r="8" spans="1:12" ht="18.75" customHeight="1" x14ac:dyDescent="0.25">
      <c r="A8" s="31"/>
      <c r="B8" s="105"/>
      <c r="C8" s="101">
        <v>4</v>
      </c>
      <c r="D8" s="101" t="s">
        <v>52</v>
      </c>
      <c r="E8" s="37">
        <v>120</v>
      </c>
      <c r="F8" s="22"/>
      <c r="G8" s="105"/>
      <c r="H8" s="101">
        <v>5</v>
      </c>
      <c r="I8" s="101" t="s">
        <v>55</v>
      </c>
      <c r="J8" s="37">
        <v>120</v>
      </c>
      <c r="K8" s="22"/>
      <c r="L8" s="4"/>
    </row>
    <row r="9" spans="1:12" ht="18.75" customHeight="1" x14ac:dyDescent="0.25">
      <c r="A9" s="31"/>
      <c r="B9" s="96"/>
      <c r="C9" s="43">
        <v>6</v>
      </c>
      <c r="D9" s="43" t="s">
        <v>53</v>
      </c>
      <c r="E9" s="40">
        <v>50</v>
      </c>
      <c r="F9" s="22"/>
      <c r="G9" s="96"/>
      <c r="H9" s="43">
        <v>8</v>
      </c>
      <c r="I9" s="43" t="s">
        <v>166</v>
      </c>
      <c r="J9" s="40">
        <v>110</v>
      </c>
      <c r="K9" s="22"/>
      <c r="L9" s="4"/>
    </row>
    <row r="10" spans="1:12" ht="18.75" customHeight="1" x14ac:dyDescent="0.25">
      <c r="A10" s="31"/>
      <c r="B10" s="97"/>
      <c r="C10" s="43"/>
      <c r="D10" s="43"/>
      <c r="E10" s="42"/>
      <c r="F10" s="22"/>
      <c r="G10" s="22"/>
      <c r="H10" s="22"/>
      <c r="I10" s="41"/>
      <c r="J10" s="42"/>
      <c r="K10" s="22"/>
      <c r="L10" s="4"/>
    </row>
    <row r="11" spans="1:12" ht="18.75" customHeight="1" x14ac:dyDescent="0.25">
      <c r="A11" s="31">
        <v>0.58333333333333337</v>
      </c>
      <c r="B11" s="106" t="s">
        <v>195</v>
      </c>
      <c r="C11" s="104" t="s">
        <v>196</v>
      </c>
      <c r="D11" s="104" t="s">
        <v>49</v>
      </c>
      <c r="E11" s="34">
        <v>100</v>
      </c>
      <c r="F11" s="22"/>
      <c r="G11" s="106" t="s">
        <v>197</v>
      </c>
      <c r="H11" s="104" t="s">
        <v>198</v>
      </c>
      <c r="I11" s="104" t="s">
        <v>55</v>
      </c>
      <c r="J11" s="34">
        <v>120</v>
      </c>
      <c r="K11" s="22"/>
      <c r="L11" s="4"/>
    </row>
    <row r="12" spans="1:12" ht="18.75" customHeight="1" x14ac:dyDescent="0.25">
      <c r="A12" s="31"/>
      <c r="B12" s="105"/>
      <c r="C12" s="101">
        <v>2</v>
      </c>
      <c r="D12" s="101" t="s">
        <v>51</v>
      </c>
      <c r="E12" s="37">
        <v>90</v>
      </c>
      <c r="F12" s="22"/>
      <c r="G12" s="105"/>
      <c r="H12" s="101">
        <v>7</v>
      </c>
      <c r="I12" s="101" t="s">
        <v>151</v>
      </c>
      <c r="J12" s="37">
        <v>150</v>
      </c>
      <c r="K12" s="22"/>
      <c r="L12" s="4"/>
    </row>
    <row r="13" spans="1:12" ht="18.75" customHeight="1" x14ac:dyDescent="0.25">
      <c r="A13" s="31"/>
      <c r="B13" s="96"/>
      <c r="C13" s="43" t="s">
        <v>204</v>
      </c>
      <c r="D13" s="43" t="s">
        <v>52</v>
      </c>
      <c r="E13" s="40">
        <v>70</v>
      </c>
      <c r="F13" s="22"/>
      <c r="G13" s="96"/>
      <c r="H13" s="43" t="s">
        <v>205</v>
      </c>
      <c r="I13" s="43" t="s">
        <v>53</v>
      </c>
      <c r="J13" s="40">
        <v>100</v>
      </c>
      <c r="K13" s="22"/>
      <c r="L13" s="4"/>
    </row>
    <row r="14" spans="1:12" ht="18.75" customHeight="1" x14ac:dyDescent="0.25">
      <c r="A14" s="31"/>
      <c r="B14" s="97"/>
      <c r="C14" s="41"/>
      <c r="D14" s="41"/>
      <c r="E14" s="42"/>
      <c r="F14" s="22"/>
      <c r="G14" s="22"/>
      <c r="H14" s="22"/>
      <c r="I14" s="41"/>
      <c r="J14" s="42"/>
      <c r="K14" s="22"/>
      <c r="L14" s="4"/>
    </row>
    <row r="15" spans="1:12" ht="18.75" customHeight="1" x14ac:dyDescent="0.25">
      <c r="A15" s="31">
        <v>0.60416666666666674</v>
      </c>
      <c r="B15" s="106" t="s">
        <v>212</v>
      </c>
      <c r="C15" s="104" t="s">
        <v>213</v>
      </c>
      <c r="D15" s="104" t="s">
        <v>50</v>
      </c>
      <c r="E15" s="34">
        <v>110</v>
      </c>
      <c r="F15" s="22"/>
      <c r="G15" s="106" t="s">
        <v>214</v>
      </c>
      <c r="H15" s="104" t="s">
        <v>215</v>
      </c>
      <c r="I15" s="104" t="s">
        <v>166</v>
      </c>
      <c r="J15" s="34">
        <v>80</v>
      </c>
      <c r="K15" s="22"/>
      <c r="L15" s="4"/>
    </row>
    <row r="16" spans="1:12" ht="18.75" customHeight="1" x14ac:dyDescent="0.25">
      <c r="A16" s="31"/>
      <c r="B16" s="105"/>
      <c r="C16" s="101" t="s">
        <v>219</v>
      </c>
      <c r="D16" s="101" t="s">
        <v>49</v>
      </c>
      <c r="E16" s="37" t="s">
        <v>284</v>
      </c>
      <c r="F16" s="22"/>
      <c r="G16" s="105"/>
      <c r="H16" s="101" t="s">
        <v>220</v>
      </c>
      <c r="I16" s="101" t="s">
        <v>52</v>
      </c>
      <c r="J16" s="37">
        <v>170</v>
      </c>
      <c r="K16" s="22"/>
      <c r="L16" s="4"/>
    </row>
    <row r="17" spans="1:12" ht="18.75" customHeight="1" x14ac:dyDescent="0.25">
      <c r="A17" s="31"/>
      <c r="B17" s="96"/>
      <c r="C17" s="43" t="s">
        <v>224</v>
      </c>
      <c r="D17" s="43" t="s">
        <v>151</v>
      </c>
      <c r="E17" s="40" t="s">
        <v>183</v>
      </c>
      <c r="F17" s="22"/>
      <c r="G17" s="96"/>
      <c r="H17" s="43" t="s">
        <v>225</v>
      </c>
      <c r="I17" s="43" t="s">
        <v>53</v>
      </c>
      <c r="J17" s="40">
        <v>50</v>
      </c>
      <c r="K17" s="22"/>
      <c r="L17" s="4"/>
    </row>
    <row r="18" spans="1:12" ht="18.75" customHeight="1" x14ac:dyDescent="0.25">
      <c r="A18" s="31"/>
      <c r="B18" s="97"/>
      <c r="C18" s="43"/>
      <c r="D18" s="43"/>
      <c r="E18" s="42"/>
      <c r="F18" s="22"/>
      <c r="G18" s="22"/>
      <c r="H18" s="22"/>
      <c r="J18" s="42"/>
      <c r="K18" s="22"/>
      <c r="L18" s="4"/>
    </row>
    <row r="19" spans="1:12" ht="18.75" customHeight="1" x14ac:dyDescent="0.25">
      <c r="A19" s="31">
        <v>0.62500000000000011</v>
      </c>
      <c r="B19" s="106" t="s">
        <v>228</v>
      </c>
      <c r="C19" s="104" t="s">
        <v>229</v>
      </c>
      <c r="D19" s="104" t="s">
        <v>151</v>
      </c>
      <c r="E19" s="34">
        <v>60</v>
      </c>
      <c r="F19" s="22"/>
      <c r="G19" s="106" t="s">
        <v>230</v>
      </c>
      <c r="H19" s="104" t="s">
        <v>231</v>
      </c>
      <c r="I19" s="104" t="s">
        <v>52</v>
      </c>
      <c r="J19" s="34">
        <v>100</v>
      </c>
    </row>
    <row r="20" spans="1:12" ht="18.75" customHeight="1" x14ac:dyDescent="0.25">
      <c r="A20" s="31"/>
      <c r="B20" s="105"/>
      <c r="C20" s="101" t="s">
        <v>233</v>
      </c>
      <c r="D20" s="101" t="s">
        <v>51</v>
      </c>
      <c r="E20" s="37">
        <v>50</v>
      </c>
      <c r="F20" s="22"/>
      <c r="G20" s="105"/>
      <c r="H20" s="101" t="s">
        <v>234</v>
      </c>
      <c r="I20" s="101" t="s">
        <v>55</v>
      </c>
      <c r="J20" s="37">
        <v>120</v>
      </c>
    </row>
    <row r="21" spans="1:12" ht="18.75" customHeight="1" x14ac:dyDescent="0.25">
      <c r="A21" s="31"/>
      <c r="B21" s="96"/>
      <c r="C21" s="43" t="s">
        <v>236</v>
      </c>
      <c r="D21" s="43" t="s">
        <v>49</v>
      </c>
      <c r="E21" s="40">
        <v>100</v>
      </c>
      <c r="F21" s="22"/>
      <c r="G21" s="96"/>
      <c r="H21" s="43" t="s">
        <v>237</v>
      </c>
      <c r="I21" s="43" t="s">
        <v>166</v>
      </c>
      <c r="J21" s="40">
        <v>80</v>
      </c>
    </row>
    <row r="22" spans="1:12" ht="18.75" customHeight="1" x14ac:dyDescent="0.25">
      <c r="A22" s="44"/>
      <c r="B22" s="97"/>
      <c r="C22" s="43"/>
      <c r="D22" s="43"/>
      <c r="E22" s="42"/>
      <c r="F22" s="22"/>
      <c r="G22" s="22"/>
      <c r="H22" s="22"/>
      <c r="I22" s="42"/>
      <c r="J22" s="42"/>
      <c r="K22" s="22"/>
    </row>
    <row r="23" spans="1:12" ht="18.75" customHeight="1" x14ac:dyDescent="0.25">
      <c r="A23" s="31">
        <v>0.64583333333333348</v>
      </c>
      <c r="B23" s="106" t="s">
        <v>242</v>
      </c>
      <c r="C23" s="104" t="s">
        <v>243</v>
      </c>
      <c r="D23" s="104" t="s">
        <v>151</v>
      </c>
      <c r="E23" s="34" t="s">
        <v>172</v>
      </c>
      <c r="F23" s="133" t="s">
        <v>286</v>
      </c>
      <c r="G23" s="134"/>
      <c r="H23" s="134"/>
    </row>
    <row r="24" spans="1:12" ht="18.75" customHeight="1" x14ac:dyDescent="0.25">
      <c r="A24" s="31"/>
      <c r="B24" s="105"/>
      <c r="C24" s="101" t="s">
        <v>246</v>
      </c>
      <c r="D24" s="101" t="s">
        <v>51</v>
      </c>
      <c r="E24" s="37" t="s">
        <v>285</v>
      </c>
      <c r="F24" s="133"/>
      <c r="G24" s="134"/>
      <c r="H24" s="134"/>
      <c r="I24" s="22"/>
      <c r="J24" s="22"/>
    </row>
    <row r="25" spans="1:12" ht="18.75" customHeight="1" x14ac:dyDescent="0.25">
      <c r="A25" s="31"/>
      <c r="B25" s="96"/>
      <c r="C25" s="43" t="s">
        <v>249</v>
      </c>
      <c r="D25" s="43" t="s">
        <v>55</v>
      </c>
      <c r="E25" s="40" t="s">
        <v>184</v>
      </c>
      <c r="F25" s="133"/>
      <c r="G25" s="134"/>
      <c r="H25" s="134"/>
      <c r="J25" s="36"/>
    </row>
    <row r="26" spans="1:12" ht="18.75" customHeight="1" x14ac:dyDescent="0.25">
      <c r="A26" s="31"/>
      <c r="B26" s="102"/>
      <c r="C26" s="101"/>
      <c r="D26" s="101"/>
      <c r="E26" s="36"/>
      <c r="F26" s="109"/>
      <c r="G26" s="109"/>
      <c r="H26" s="109"/>
      <c r="J26" s="36"/>
    </row>
    <row r="27" spans="1:12" ht="18.75" customHeight="1" x14ac:dyDescent="0.25">
      <c r="A27" s="31"/>
      <c r="B27" s="102"/>
      <c r="C27" s="101"/>
      <c r="D27" s="101"/>
      <c r="E27" s="36"/>
      <c r="F27" s="109"/>
      <c r="G27" s="109"/>
      <c r="H27" s="109"/>
      <c r="J27" s="36"/>
    </row>
    <row r="28" spans="1:12" ht="18.75" customHeight="1" x14ac:dyDescent="0.25">
      <c r="A28" s="31"/>
      <c r="B28" s="102"/>
      <c r="C28" s="101"/>
      <c r="D28" s="101"/>
      <c r="E28" s="36"/>
      <c r="F28" s="109"/>
      <c r="G28" s="109"/>
      <c r="H28" s="109"/>
      <c r="J28" s="36"/>
    </row>
    <row r="29" spans="1:12" ht="18.7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"/>
    </row>
    <row r="30" spans="1:12" ht="18.75" customHeight="1" x14ac:dyDescent="0.25">
      <c r="A30" s="31"/>
      <c r="B30" s="102"/>
      <c r="C30" s="101"/>
      <c r="D30" s="101"/>
      <c r="E30" s="36"/>
      <c r="F30" s="109"/>
      <c r="G30" s="109"/>
      <c r="H30" s="109"/>
      <c r="J30" s="36"/>
    </row>
    <row r="31" spans="1:12" ht="18.75" customHeight="1" x14ac:dyDescent="0.3">
      <c r="A31" s="31"/>
      <c r="B31" s="129" t="s">
        <v>289</v>
      </c>
      <c r="C31" s="129"/>
      <c r="D31" s="129"/>
      <c r="E31" s="36"/>
      <c r="F31" s="109"/>
      <c r="G31" s="129" t="s">
        <v>265</v>
      </c>
      <c r="H31" s="129"/>
      <c r="I31" s="129"/>
      <c r="J31" s="36"/>
    </row>
    <row r="32" spans="1:12" ht="18.75" customHeight="1" x14ac:dyDescent="0.25">
      <c r="A32" s="31"/>
      <c r="B32" s="102"/>
      <c r="C32" s="101"/>
      <c r="D32" s="101"/>
      <c r="E32" s="36"/>
      <c r="F32" s="109"/>
      <c r="J32" s="107" t="s">
        <v>287</v>
      </c>
    </row>
    <row r="33" spans="1:10" ht="18.75" customHeight="1" x14ac:dyDescent="0.25">
      <c r="A33" s="31">
        <v>0.77083333333333337</v>
      </c>
      <c r="B33" s="135" t="s">
        <v>256</v>
      </c>
      <c r="C33" s="104" t="s">
        <v>274</v>
      </c>
      <c r="D33" s="104" t="s">
        <v>50</v>
      </c>
      <c r="E33" s="34">
        <v>170</v>
      </c>
      <c r="F33" s="22"/>
      <c r="G33" s="22">
        <v>1</v>
      </c>
      <c r="H33" s="16" t="s">
        <v>266</v>
      </c>
      <c r="I33" s="16" t="str">
        <f>D33</f>
        <v>Bible Girls</v>
      </c>
      <c r="J33" s="107">
        <v>1</v>
      </c>
    </row>
    <row r="34" spans="1:10" ht="18.75" customHeight="1" x14ac:dyDescent="0.25">
      <c r="A34" s="31"/>
      <c r="B34" s="136"/>
      <c r="C34" s="101" t="s">
        <v>258</v>
      </c>
      <c r="D34" s="101" t="s">
        <v>49</v>
      </c>
      <c r="E34" s="37" t="s">
        <v>182</v>
      </c>
      <c r="F34" s="22"/>
      <c r="G34" s="22">
        <v>2</v>
      </c>
      <c r="H34" s="16" t="s">
        <v>267</v>
      </c>
      <c r="I34" s="16" t="str">
        <f>D34</f>
        <v>Soular Power</v>
      </c>
      <c r="J34" s="107">
        <v>3</v>
      </c>
    </row>
    <row r="35" spans="1:10" ht="18.75" customHeight="1" x14ac:dyDescent="0.25">
      <c r="A35" s="31"/>
      <c r="B35" s="137"/>
      <c r="C35" s="43" t="s">
        <v>260</v>
      </c>
      <c r="D35" s="43" t="s">
        <v>55</v>
      </c>
      <c r="E35" s="40" t="s">
        <v>284</v>
      </c>
      <c r="F35" s="22"/>
      <c r="G35" s="48">
        <v>3</v>
      </c>
      <c r="H35" s="16" t="s">
        <v>268</v>
      </c>
      <c r="I35" s="16" t="str">
        <f>D35</f>
        <v xml:space="preserve">Marshfield </v>
      </c>
      <c r="J35" s="107">
        <v>5</v>
      </c>
    </row>
    <row r="36" spans="1:10" ht="18.75" customHeight="1" x14ac:dyDescent="0.25">
      <c r="A36" s="31"/>
      <c r="B36" s="31"/>
      <c r="C36" s="31"/>
      <c r="D36" s="47"/>
      <c r="E36" s="42"/>
      <c r="F36" s="48"/>
      <c r="G36" s="48">
        <v>4</v>
      </c>
      <c r="H36" s="16" t="s">
        <v>269</v>
      </c>
      <c r="I36" s="16" t="s">
        <v>51</v>
      </c>
      <c r="J36" s="107">
        <v>2</v>
      </c>
    </row>
    <row r="37" spans="1:10" ht="18.75" customHeight="1" x14ac:dyDescent="0.25">
      <c r="E37" s="16"/>
      <c r="G37" s="48">
        <v>5</v>
      </c>
      <c r="H37" s="16" t="s">
        <v>270</v>
      </c>
      <c r="I37" s="16" t="s">
        <v>151</v>
      </c>
      <c r="J37" s="107">
        <v>7</v>
      </c>
    </row>
    <row r="38" spans="1:10" ht="18.75" customHeight="1" x14ac:dyDescent="0.25">
      <c r="E38" s="16"/>
      <c r="G38" s="48">
        <v>6</v>
      </c>
      <c r="H38" s="16" t="s">
        <v>271</v>
      </c>
      <c r="I38" s="16" t="s">
        <v>52</v>
      </c>
      <c r="J38" s="107">
        <v>4</v>
      </c>
    </row>
    <row r="39" spans="1:10" ht="18.75" customHeight="1" x14ac:dyDescent="0.25">
      <c r="E39" s="16"/>
      <c r="G39" s="48">
        <v>7</v>
      </c>
      <c r="H39" s="16" t="s">
        <v>272</v>
      </c>
      <c r="I39" s="16" t="s">
        <v>166</v>
      </c>
      <c r="J39" s="107">
        <v>8</v>
      </c>
    </row>
    <row r="40" spans="1:10" ht="18.75" customHeight="1" x14ac:dyDescent="0.25">
      <c r="E40" s="16"/>
      <c r="G40" s="48">
        <v>8</v>
      </c>
      <c r="H40" s="16" t="s">
        <v>273</v>
      </c>
      <c r="I40" s="16" t="s">
        <v>53</v>
      </c>
      <c r="J40" s="107">
        <v>6</v>
      </c>
    </row>
    <row r="41" spans="1:10" ht="18.75" customHeight="1" x14ac:dyDescent="0.25">
      <c r="E41" s="16"/>
      <c r="J41" s="16"/>
    </row>
    <row r="42" spans="1:10" ht="18.75" customHeight="1" x14ac:dyDescent="0.25">
      <c r="E42" s="16"/>
      <c r="J42" s="16"/>
    </row>
    <row r="43" spans="1:10" ht="18.75" customHeight="1" x14ac:dyDescent="0.25">
      <c r="E43" s="16"/>
      <c r="J43" s="16"/>
    </row>
    <row r="44" spans="1:10" x14ac:dyDescent="0.25">
      <c r="A44" s="31"/>
      <c r="B44" s="31"/>
      <c r="C44" s="31"/>
      <c r="D44" s="48"/>
      <c r="E44" s="42"/>
      <c r="F44" s="48"/>
      <c r="J44" s="16"/>
    </row>
    <row r="45" spans="1:10" x14ac:dyDescent="0.25">
      <c r="A45" s="1"/>
      <c r="B45" s="1"/>
      <c r="C45" s="1"/>
    </row>
    <row r="46" spans="1:10" x14ac:dyDescent="0.25">
      <c r="A46"/>
      <c r="B46"/>
      <c r="C46"/>
      <c r="D46" s="111" t="s">
        <v>28</v>
      </c>
      <c r="E46" s="111"/>
      <c r="F46" s="111"/>
      <c r="G46" s="111"/>
      <c r="H46" s="111"/>
      <c r="I46" s="111"/>
    </row>
    <row r="47" spans="1:10" x14ac:dyDescent="0.25">
      <c r="A47" s="1"/>
      <c r="B47" s="1"/>
      <c r="C47" s="1"/>
    </row>
    <row r="48" spans="1:10" x14ac:dyDescent="0.25">
      <c r="A48" s="1"/>
      <c r="B48" s="1"/>
      <c r="C48" s="1"/>
    </row>
    <row r="49" spans="1:10" x14ac:dyDescent="0.25">
      <c r="A49" s="1"/>
      <c r="B49" s="1"/>
      <c r="E49" s="16"/>
      <c r="J49" s="16"/>
    </row>
    <row r="50" spans="1:10" x14ac:dyDescent="0.25">
      <c r="E50" s="16"/>
      <c r="J50" s="16"/>
    </row>
    <row r="51" spans="1:10" x14ac:dyDescent="0.25">
      <c r="E51" s="16"/>
      <c r="J51" s="16"/>
    </row>
    <row r="52" spans="1:10" x14ac:dyDescent="0.25">
      <c r="E52" s="16"/>
      <c r="J52" s="16"/>
    </row>
    <row r="53" spans="1:10" x14ac:dyDescent="0.25">
      <c r="E53" s="16"/>
      <c r="J53" s="16"/>
    </row>
  </sheetData>
  <mergeCells count="9">
    <mergeCell ref="D46:I46"/>
    <mergeCell ref="B4:K4"/>
    <mergeCell ref="A1:K2"/>
    <mergeCell ref="F23:H25"/>
    <mergeCell ref="D5:E5"/>
    <mergeCell ref="I5:J5"/>
    <mergeCell ref="B33:B35"/>
    <mergeCell ref="G31:I31"/>
    <mergeCell ref="B31:D31"/>
  </mergeCells>
  <pageMargins left="0.7" right="0.7" top="0.75" bottom="0.75" header="0.3" footer="0.3"/>
  <pageSetup scale="86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18.42578125" style="58" bestFit="1" customWidth="1"/>
    <col min="2" max="2" width="18.28515625" style="58" bestFit="1" customWidth="1"/>
    <col min="3" max="3" width="15.85546875" style="58" bestFit="1" customWidth="1"/>
    <col min="4" max="4" width="16.7109375" style="58" bestFit="1" customWidth="1"/>
    <col min="5" max="5" width="16.5703125" style="58" bestFit="1" customWidth="1"/>
    <col min="6" max="6" width="14" style="58" bestFit="1" customWidth="1"/>
    <col min="7" max="7" width="15.140625" style="58" bestFit="1" customWidth="1"/>
    <col min="8" max="8" width="18.85546875" style="58" bestFit="1" customWidth="1"/>
    <col min="9" max="9" width="19.28515625" style="58" bestFit="1" customWidth="1"/>
    <col min="10" max="10" width="20.5703125" style="58" bestFit="1" customWidth="1"/>
    <col min="11" max="16384" width="9.140625" style="58"/>
  </cols>
  <sheetData>
    <row r="1" spans="1:10" ht="27" x14ac:dyDescent="0.25">
      <c r="A1" s="110" t="s">
        <v>30</v>
      </c>
      <c r="B1" s="110"/>
      <c r="C1" s="110"/>
      <c r="D1" s="110"/>
      <c r="E1" s="110"/>
      <c r="F1" s="110"/>
      <c r="G1" s="110"/>
      <c r="H1" s="57"/>
      <c r="I1" s="57"/>
      <c r="J1" s="57"/>
    </row>
    <row r="2" spans="1:10" ht="27" x14ac:dyDescent="0.25">
      <c r="A2" s="110"/>
      <c r="B2" s="110"/>
      <c r="C2" s="110"/>
      <c r="D2" s="110"/>
      <c r="E2" s="110"/>
      <c r="F2" s="110"/>
      <c r="G2" s="110"/>
      <c r="H2" s="57"/>
      <c r="I2" s="57"/>
      <c r="J2" s="57"/>
    </row>
    <row r="3" spans="1:10" x14ac:dyDescent="0.25">
      <c r="A3" s="59"/>
      <c r="B3" s="59"/>
      <c r="C3" s="59"/>
      <c r="D3" s="59"/>
      <c r="E3" s="59"/>
      <c r="F3" s="138"/>
      <c r="G3" s="138"/>
    </row>
    <row r="4" spans="1:10" ht="18.75" thickBot="1" x14ac:dyDescent="0.3">
      <c r="A4" s="139" t="s">
        <v>110</v>
      </c>
      <c r="B4" s="139"/>
      <c r="C4" s="139"/>
      <c r="D4" s="139"/>
      <c r="E4" s="139"/>
      <c r="F4" s="139"/>
      <c r="G4" s="139"/>
    </row>
    <row r="5" spans="1:10" ht="15.75" thickBot="1" x14ac:dyDescent="0.3">
      <c r="A5" s="60" t="s">
        <v>111</v>
      </c>
      <c r="B5" s="61" t="s">
        <v>112</v>
      </c>
      <c r="C5" s="62" t="s">
        <v>113</v>
      </c>
      <c r="D5" s="62" t="s">
        <v>114</v>
      </c>
      <c r="E5" s="62" t="s">
        <v>115</v>
      </c>
      <c r="F5" s="63" t="s">
        <v>116</v>
      </c>
      <c r="G5" s="64" t="s">
        <v>117</v>
      </c>
    </row>
    <row r="6" spans="1:10" ht="15.75" thickTop="1" x14ac:dyDescent="0.25">
      <c r="A6" s="65" t="s">
        <v>39</v>
      </c>
      <c r="B6" s="66" t="s">
        <v>67</v>
      </c>
      <c r="C6" s="67" t="s">
        <v>68</v>
      </c>
      <c r="D6" s="67" t="s">
        <v>69</v>
      </c>
      <c r="E6" s="67"/>
      <c r="F6" s="68"/>
      <c r="G6" s="69" t="s">
        <v>118</v>
      </c>
    </row>
    <row r="7" spans="1:10" x14ac:dyDescent="0.25">
      <c r="A7" s="70" t="s">
        <v>43</v>
      </c>
      <c r="B7" s="71" t="s">
        <v>70</v>
      </c>
      <c r="C7" s="72" t="s">
        <v>71</v>
      </c>
      <c r="D7" s="72" t="s">
        <v>72</v>
      </c>
      <c r="E7" s="72" t="s">
        <v>73</v>
      </c>
      <c r="F7" s="73"/>
      <c r="G7" s="74" t="str">
        <f>G23</f>
        <v>Mindy Webster</v>
      </c>
    </row>
    <row r="8" spans="1:10" x14ac:dyDescent="0.25">
      <c r="A8" s="70" t="s">
        <v>42</v>
      </c>
      <c r="B8" s="71" t="s">
        <v>74</v>
      </c>
      <c r="C8" s="72" t="s">
        <v>75</v>
      </c>
      <c r="D8" s="72" t="s">
        <v>76</v>
      </c>
      <c r="E8" s="72" t="s">
        <v>77</v>
      </c>
      <c r="F8" s="73"/>
      <c r="G8" s="74" t="s">
        <v>119</v>
      </c>
    </row>
    <row r="9" spans="1:10" x14ac:dyDescent="0.25">
      <c r="A9" s="70" t="s">
        <v>22</v>
      </c>
      <c r="B9" s="71" t="s">
        <v>78</v>
      </c>
      <c r="C9" s="72" t="s">
        <v>79</v>
      </c>
      <c r="D9" s="72" t="s">
        <v>80</v>
      </c>
      <c r="E9" s="72" t="s">
        <v>81</v>
      </c>
      <c r="F9" s="73"/>
      <c r="G9" s="74" t="s">
        <v>120</v>
      </c>
    </row>
    <row r="10" spans="1:10" ht="25.5" x14ac:dyDescent="0.25">
      <c r="A10" s="70" t="s">
        <v>37</v>
      </c>
      <c r="B10" s="71" t="s">
        <v>82</v>
      </c>
      <c r="C10" s="72" t="s">
        <v>83</v>
      </c>
      <c r="D10" s="72" t="s">
        <v>84</v>
      </c>
      <c r="E10" s="72" t="s">
        <v>85</v>
      </c>
      <c r="F10" s="73"/>
      <c r="G10" s="75" t="s">
        <v>121</v>
      </c>
    </row>
    <row r="11" spans="1:10" x14ac:dyDescent="0.25">
      <c r="A11" s="70" t="s">
        <v>36</v>
      </c>
      <c r="B11" s="71" t="s">
        <v>86</v>
      </c>
      <c r="C11" s="72" t="s">
        <v>87</v>
      </c>
      <c r="D11" s="72" t="s">
        <v>88</v>
      </c>
      <c r="E11" s="72" t="s">
        <v>89</v>
      </c>
      <c r="F11" s="73"/>
      <c r="G11" s="74" t="s">
        <v>122</v>
      </c>
    </row>
    <row r="12" spans="1:10" x14ac:dyDescent="0.25">
      <c r="A12" s="70" t="s">
        <v>40</v>
      </c>
      <c r="B12" s="71" t="s">
        <v>90</v>
      </c>
      <c r="C12" s="72" t="s">
        <v>91</v>
      </c>
      <c r="D12" s="72" t="s">
        <v>92</v>
      </c>
      <c r="E12" s="72" t="s">
        <v>93</v>
      </c>
      <c r="F12" s="76"/>
      <c r="G12" s="74" t="s">
        <v>123</v>
      </c>
    </row>
    <row r="13" spans="1:10" ht="25.5" x14ac:dyDescent="0.25">
      <c r="A13" s="70" t="s">
        <v>34</v>
      </c>
      <c r="B13" s="77" t="s">
        <v>94</v>
      </c>
      <c r="C13" s="72" t="s">
        <v>95</v>
      </c>
      <c r="D13" s="72" t="s">
        <v>96</v>
      </c>
      <c r="E13" s="72" t="s">
        <v>97</v>
      </c>
      <c r="F13" s="76"/>
      <c r="G13" s="75" t="s">
        <v>124</v>
      </c>
    </row>
    <row r="14" spans="1:10" x14ac:dyDescent="0.25">
      <c r="A14" s="70" t="s">
        <v>38</v>
      </c>
      <c r="B14" s="71" t="s">
        <v>98</v>
      </c>
      <c r="C14" s="72" t="s">
        <v>99</v>
      </c>
      <c r="D14" s="72" t="s">
        <v>100</v>
      </c>
      <c r="E14" s="72" t="s">
        <v>101</v>
      </c>
      <c r="F14" s="76"/>
      <c r="G14" s="74" t="s">
        <v>125</v>
      </c>
    </row>
    <row r="15" spans="1:10" x14ac:dyDescent="0.25">
      <c r="A15" s="70" t="s">
        <v>41</v>
      </c>
      <c r="B15" s="71" t="s">
        <v>102</v>
      </c>
      <c r="C15" s="72" t="s">
        <v>103</v>
      </c>
      <c r="D15" s="72" t="s">
        <v>104</v>
      </c>
      <c r="E15" s="72" t="s">
        <v>105</v>
      </c>
      <c r="F15" s="76"/>
      <c r="G15" s="74" t="s">
        <v>126</v>
      </c>
    </row>
    <row r="16" spans="1:10" ht="15.75" thickBot="1" x14ac:dyDescent="0.3">
      <c r="A16" s="78" t="s">
        <v>35</v>
      </c>
      <c r="B16" s="79" t="s">
        <v>106</v>
      </c>
      <c r="C16" s="80" t="s">
        <v>107</v>
      </c>
      <c r="D16" s="80" t="s">
        <v>108</v>
      </c>
      <c r="E16" s="80" t="s">
        <v>109</v>
      </c>
      <c r="F16" s="81"/>
      <c r="G16" s="82" t="s">
        <v>127</v>
      </c>
    </row>
    <row r="17" spans="1:7" x14ac:dyDescent="0.25">
      <c r="A17" s="59"/>
      <c r="B17" s="59"/>
      <c r="C17" s="59"/>
      <c r="D17" s="59"/>
      <c r="E17" s="59"/>
      <c r="F17" s="59"/>
      <c r="G17" s="59"/>
    </row>
    <row r="18" spans="1:7" x14ac:dyDescent="0.25">
      <c r="A18" s="59"/>
      <c r="B18" s="59"/>
      <c r="C18" s="59"/>
      <c r="D18" s="59"/>
      <c r="E18" s="59"/>
      <c r="F18" s="59"/>
      <c r="G18" s="59"/>
    </row>
    <row r="19" spans="1:7" x14ac:dyDescent="0.25">
      <c r="A19" s="59"/>
      <c r="B19" s="59"/>
      <c r="C19" s="59"/>
      <c r="D19" s="59"/>
      <c r="E19" s="59"/>
      <c r="F19" s="59"/>
      <c r="G19" s="59"/>
    </row>
    <row r="20" spans="1:7" ht="18.75" thickBot="1" x14ac:dyDescent="0.3">
      <c r="A20" s="139" t="s">
        <v>128</v>
      </c>
      <c r="B20" s="139"/>
      <c r="C20" s="139"/>
      <c r="D20" s="139"/>
      <c r="E20" s="139"/>
      <c r="F20" s="139"/>
      <c r="G20" s="139"/>
    </row>
    <row r="21" spans="1:7" ht="15.75" thickBot="1" x14ac:dyDescent="0.3">
      <c r="A21" s="60" t="s">
        <v>111</v>
      </c>
      <c r="B21" s="61" t="s">
        <v>112</v>
      </c>
      <c r="C21" s="62" t="s">
        <v>113</v>
      </c>
      <c r="D21" s="62" t="s">
        <v>114</v>
      </c>
      <c r="E21" s="62" t="s">
        <v>115</v>
      </c>
      <c r="F21" s="63" t="s">
        <v>116</v>
      </c>
      <c r="G21" s="64" t="s">
        <v>117</v>
      </c>
    </row>
    <row r="22" spans="1:7" ht="15.75" thickTop="1" x14ac:dyDescent="0.25">
      <c r="A22" s="65" t="s">
        <v>49</v>
      </c>
      <c r="B22" s="66" t="s">
        <v>129</v>
      </c>
      <c r="C22" s="67" t="s">
        <v>130</v>
      </c>
      <c r="D22" s="67" t="s">
        <v>131</v>
      </c>
      <c r="E22" s="67" t="s">
        <v>132</v>
      </c>
      <c r="F22" s="68"/>
      <c r="G22" s="69" t="s">
        <v>133</v>
      </c>
    </row>
    <row r="23" spans="1:7" x14ac:dyDescent="0.25">
      <c r="A23" s="70" t="s">
        <v>52</v>
      </c>
      <c r="B23" s="71" t="s">
        <v>134</v>
      </c>
      <c r="C23" s="72" t="s">
        <v>135</v>
      </c>
      <c r="D23" s="72" t="s">
        <v>136</v>
      </c>
      <c r="E23" s="72" t="s">
        <v>137</v>
      </c>
      <c r="F23" s="73"/>
      <c r="G23" s="74" t="s">
        <v>138</v>
      </c>
    </row>
    <row r="24" spans="1:7" x14ac:dyDescent="0.25">
      <c r="A24" s="70" t="s">
        <v>50</v>
      </c>
      <c r="B24" s="71" t="s">
        <v>139</v>
      </c>
      <c r="C24" s="72" t="s">
        <v>140</v>
      </c>
      <c r="D24" s="72" t="s">
        <v>141</v>
      </c>
      <c r="E24" s="72" t="s">
        <v>142</v>
      </c>
      <c r="F24" s="76" t="s">
        <v>143</v>
      </c>
      <c r="G24" s="74" t="s">
        <v>144</v>
      </c>
    </row>
    <row r="25" spans="1:7" x14ac:dyDescent="0.25">
      <c r="A25" s="70" t="s">
        <v>51</v>
      </c>
      <c r="B25" s="71" t="s">
        <v>145</v>
      </c>
      <c r="C25" s="72" t="s">
        <v>146</v>
      </c>
      <c r="D25" s="72" t="s">
        <v>147</v>
      </c>
      <c r="E25" s="72" t="s">
        <v>148</v>
      </c>
      <c r="F25" s="76" t="s">
        <v>149</v>
      </c>
      <c r="G25" s="74" t="s">
        <v>150</v>
      </c>
    </row>
    <row r="26" spans="1:7" ht="25.5" x14ac:dyDescent="0.25">
      <c r="A26" s="70" t="s">
        <v>54</v>
      </c>
      <c r="B26" s="71" t="s">
        <v>152</v>
      </c>
      <c r="C26" s="72" t="s">
        <v>153</v>
      </c>
      <c r="D26" s="72" t="s">
        <v>154</v>
      </c>
      <c r="E26" s="72" t="s">
        <v>155</v>
      </c>
      <c r="F26" s="76"/>
      <c r="G26" s="75" t="s">
        <v>156</v>
      </c>
    </row>
    <row r="27" spans="1:7" x14ac:dyDescent="0.25">
      <c r="A27" s="70" t="s">
        <v>169</v>
      </c>
      <c r="B27" s="71" t="s">
        <v>157</v>
      </c>
      <c r="C27" s="72" t="s">
        <v>158</v>
      </c>
      <c r="D27" s="72" t="s">
        <v>159</v>
      </c>
      <c r="E27" s="72" t="s">
        <v>160</v>
      </c>
      <c r="F27" s="76" t="s">
        <v>161</v>
      </c>
      <c r="G27" s="83" t="s">
        <v>162</v>
      </c>
    </row>
    <row r="28" spans="1:7" x14ac:dyDescent="0.25">
      <c r="A28" s="70" t="s">
        <v>53</v>
      </c>
      <c r="B28" s="71" t="s">
        <v>163</v>
      </c>
      <c r="C28" s="72" t="s">
        <v>164</v>
      </c>
      <c r="D28" s="72"/>
      <c r="E28" s="72"/>
      <c r="F28" s="76" t="s">
        <v>45</v>
      </c>
      <c r="G28" s="74" t="s">
        <v>165</v>
      </c>
    </row>
    <row r="29" spans="1:7" ht="26.25" thickBot="1" x14ac:dyDescent="0.3">
      <c r="A29" s="78" t="s">
        <v>170</v>
      </c>
      <c r="B29" s="79" t="s">
        <v>27</v>
      </c>
      <c r="C29" s="80" t="s">
        <v>24</v>
      </c>
      <c r="D29" s="80" t="s">
        <v>25</v>
      </c>
      <c r="E29" s="80" t="s">
        <v>26</v>
      </c>
      <c r="F29" s="81" t="s">
        <v>23</v>
      </c>
      <c r="G29" s="84" t="s">
        <v>167</v>
      </c>
    </row>
  </sheetData>
  <mergeCells count="4">
    <mergeCell ref="A1:G2"/>
    <mergeCell ref="F3:G3"/>
    <mergeCell ref="A4:G4"/>
    <mergeCell ref="A20:G20"/>
  </mergeCells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Crown Prelims - A Div</vt:lpstr>
      <vt:lpstr>Crown Prelims - B Div</vt:lpstr>
      <vt:lpstr>A &amp; B Team Stats</vt:lpstr>
      <vt:lpstr>A Individual Stats</vt:lpstr>
      <vt:lpstr>B Individual Stats</vt:lpstr>
      <vt:lpstr>Crown Tournament- A Div</vt:lpstr>
      <vt:lpstr>Crown Tournament- B Div</vt:lpstr>
      <vt:lpstr>Roster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Osterlund</dc:creator>
  <cp:lastModifiedBy>Helen</cp:lastModifiedBy>
  <cp:lastPrinted>2017-01-16T22:46:11Z</cp:lastPrinted>
  <dcterms:created xsi:type="dcterms:W3CDTF">2013-10-06T00:01:36Z</dcterms:created>
  <dcterms:modified xsi:type="dcterms:W3CDTF">2017-01-16T22:59:49Z</dcterms:modified>
</cp:coreProperties>
</file>