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125" yWindow="-15" windowWidth="12060" windowHeight="12975" tabRatio="306"/>
  </bookViews>
  <sheets>
    <sheet name="Quiz" sheetId="1" r:id="rId1"/>
    <sheet name="Summaries" sheetId="2" r:id="rId2"/>
    <sheet name="Calculations" sheetId="3" r:id="rId3"/>
    <sheet name="Basic" sheetId="4" r:id="rId4"/>
    <sheet name="Lists" sheetId="5" r:id="rId5"/>
  </sheets>
  <definedNames>
    <definedName name="Div">Basic!$D$1</definedName>
    <definedName name="Divisions">Basic!$A$4:$G$5</definedName>
    <definedName name="Overtime">Quiz!$C$31</definedName>
    <definedName name="_xlnm.Print_Area" localSheetId="0">Quiz!$A$1:$AG$40</definedName>
    <definedName name="_xlnm.Print_Area" localSheetId="1">Summaries!$A$22:$AF$56</definedName>
    <definedName name="Qcolumn">Lists!$E$2:$E$998</definedName>
    <definedName name="Qstart">Lists!$E$2</definedName>
    <definedName name="Quizout">Basic!$B$1</definedName>
    <definedName name="Tcolumn">Lists!$A$2:$A$498</definedName>
    <definedName name="Team1">Calculations!$A$1</definedName>
    <definedName name="Team2">Calculations!$A$52</definedName>
    <definedName name="Team3">Calculations!$A$103</definedName>
    <definedName name="TeamPoints">Basic!$A$11:$C$16</definedName>
    <definedName name="TotalPoints">Calculations!$AK$3:$AP$6</definedName>
    <definedName name="Tstart">Lists!$A$2</definedName>
  </definedNames>
  <calcPr calcId="144525"/>
</workbook>
</file>

<file path=xl/calcChain.xml><?xml version="1.0" encoding="utf-8"?>
<calcChain xmlns="http://schemas.openxmlformats.org/spreadsheetml/2006/main">
  <c r="B2" i="2" l="1"/>
  <c r="D1" i="4" l="1"/>
  <c r="A23" i="2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44" i="3"/>
  <c r="D109" i="3" s="1"/>
  <c r="C28" i="1" s="1"/>
  <c r="AD108" i="3"/>
  <c r="AE53" i="2" s="1"/>
  <c r="AC108" i="3"/>
  <c r="AD53" i="2" s="1"/>
  <c r="AB108" i="3"/>
  <c r="AC53" i="2" s="1"/>
  <c r="AA108" i="3"/>
  <c r="AB53" i="2" s="1"/>
  <c r="Z108" i="3"/>
  <c r="AA53" i="2" s="1"/>
  <c r="Y108" i="3"/>
  <c r="Z53" i="2" s="1"/>
  <c r="X108" i="3"/>
  <c r="Y53" i="2" s="1"/>
  <c r="W108" i="3"/>
  <c r="X53" i="2" s="1"/>
  <c r="V108" i="3"/>
  <c r="W53" i="2" s="1"/>
  <c r="U108" i="3"/>
  <c r="V53" i="2" s="1"/>
  <c r="T108" i="3"/>
  <c r="U53" i="2" s="1"/>
  <c r="S108" i="3"/>
  <c r="T53" i="2" s="1"/>
  <c r="R108" i="3"/>
  <c r="S53" i="2" s="1"/>
  <c r="Q108" i="3"/>
  <c r="R53" i="2" s="1"/>
  <c r="P108" i="3"/>
  <c r="Q53" i="2" s="1"/>
  <c r="O108" i="3"/>
  <c r="P53" i="2" s="1"/>
  <c r="N108" i="3"/>
  <c r="O53" i="2" s="1"/>
  <c r="M108" i="3"/>
  <c r="N53" i="2" s="1"/>
  <c r="L108" i="3"/>
  <c r="M53" i="2" s="1"/>
  <c r="K108" i="3"/>
  <c r="L53" i="2" s="1"/>
  <c r="J108" i="3"/>
  <c r="K53" i="2" s="1"/>
  <c r="I108" i="3"/>
  <c r="J53" i="2" s="1"/>
  <c r="H108" i="3"/>
  <c r="I53" i="2" s="1"/>
  <c r="G108" i="3"/>
  <c r="H53" i="2" s="1"/>
  <c r="F108" i="3"/>
  <c r="G53" i="2" s="1"/>
  <c r="E108" i="3"/>
  <c r="F53" i="2" s="1"/>
  <c r="AD107" i="3"/>
  <c r="AE52" i="2" s="1"/>
  <c r="AC107" i="3"/>
  <c r="AD52" i="2" s="1"/>
  <c r="AB107" i="3"/>
  <c r="AC52" i="2" s="1"/>
  <c r="AA107" i="3"/>
  <c r="AB52" i="2" s="1"/>
  <c r="Z107" i="3"/>
  <c r="AA52" i="2" s="1"/>
  <c r="Y107" i="3"/>
  <c r="Z52" i="2" s="1"/>
  <c r="X107" i="3"/>
  <c r="Y52" i="2" s="1"/>
  <c r="W107" i="3"/>
  <c r="X52" i="2" s="1"/>
  <c r="V107" i="3"/>
  <c r="W52" i="2" s="1"/>
  <c r="U107" i="3"/>
  <c r="V52" i="2" s="1"/>
  <c r="T107" i="3"/>
  <c r="U52" i="2" s="1"/>
  <c r="S107" i="3"/>
  <c r="T52" i="2" s="1"/>
  <c r="R107" i="3"/>
  <c r="S52" i="2" s="1"/>
  <c r="Q107" i="3"/>
  <c r="R52" i="2" s="1"/>
  <c r="P107" i="3"/>
  <c r="Q52" i="2" s="1"/>
  <c r="O107" i="3"/>
  <c r="P52" i="2" s="1"/>
  <c r="N107" i="3"/>
  <c r="O52" i="2" s="1"/>
  <c r="M107" i="3"/>
  <c r="N52" i="2" s="1"/>
  <c r="L107" i="3"/>
  <c r="M52" i="2" s="1"/>
  <c r="K107" i="3"/>
  <c r="L52" i="2" s="1"/>
  <c r="J107" i="3"/>
  <c r="K52" i="2" s="1"/>
  <c r="I107" i="3"/>
  <c r="J52" i="2" s="1"/>
  <c r="H107" i="3"/>
  <c r="I52" i="2" s="1"/>
  <c r="G107" i="3"/>
  <c r="H52" i="2" s="1"/>
  <c r="F107" i="3"/>
  <c r="G52" i="2" s="1"/>
  <c r="E107" i="3"/>
  <c r="F52" i="2" s="1"/>
  <c r="AD106" i="3"/>
  <c r="AE51" i="2" s="1"/>
  <c r="AC106" i="3"/>
  <c r="AD51" i="2" s="1"/>
  <c r="AB106" i="3"/>
  <c r="AC51" i="2" s="1"/>
  <c r="AA106" i="3"/>
  <c r="AB51" i="2" s="1"/>
  <c r="Z106" i="3"/>
  <c r="AA51" i="2" s="1"/>
  <c r="Y106" i="3"/>
  <c r="Z51" i="2" s="1"/>
  <c r="X106" i="3"/>
  <c r="Y51" i="2" s="1"/>
  <c r="W106" i="3"/>
  <c r="X51" i="2" s="1"/>
  <c r="V106" i="3"/>
  <c r="W51" i="2" s="1"/>
  <c r="U106" i="3"/>
  <c r="V51" i="2" s="1"/>
  <c r="T106" i="3"/>
  <c r="U51" i="2" s="1"/>
  <c r="S106" i="3"/>
  <c r="T51" i="2" s="1"/>
  <c r="R106" i="3"/>
  <c r="S51" i="2" s="1"/>
  <c r="Q106" i="3"/>
  <c r="R51" i="2" s="1"/>
  <c r="P106" i="3"/>
  <c r="Q51" i="2" s="1"/>
  <c r="O106" i="3"/>
  <c r="P51" i="2" s="1"/>
  <c r="N106" i="3"/>
  <c r="O51" i="2" s="1"/>
  <c r="M106" i="3"/>
  <c r="N51" i="2" s="1"/>
  <c r="L106" i="3"/>
  <c r="M51" i="2" s="1"/>
  <c r="K106" i="3"/>
  <c r="L51" i="2" s="1"/>
  <c r="J106" i="3"/>
  <c r="K51" i="2" s="1"/>
  <c r="I106" i="3"/>
  <c r="J51" i="2" s="1"/>
  <c r="H106" i="3"/>
  <c r="I51" i="2" s="1"/>
  <c r="G106" i="3"/>
  <c r="H51" i="2" s="1"/>
  <c r="F106" i="3"/>
  <c r="G51" i="2" s="1"/>
  <c r="E106" i="3"/>
  <c r="E136" i="3" s="1"/>
  <c r="AD105" i="3"/>
  <c r="AE50" i="2" s="1"/>
  <c r="AC105" i="3"/>
  <c r="AD50" i="2" s="1"/>
  <c r="AB105" i="3"/>
  <c r="AC50" i="2" s="1"/>
  <c r="AA105" i="3"/>
  <c r="AB50" i="2" s="1"/>
  <c r="Z105" i="3"/>
  <c r="AA50" i="2" s="1"/>
  <c r="Y105" i="3"/>
  <c r="Z50" i="2" s="1"/>
  <c r="X105" i="3"/>
  <c r="Y50" i="2" s="1"/>
  <c r="W105" i="3"/>
  <c r="X50" i="2" s="1"/>
  <c r="V105" i="3"/>
  <c r="W50" i="2" s="1"/>
  <c r="U105" i="3"/>
  <c r="V50" i="2" s="1"/>
  <c r="T105" i="3"/>
  <c r="U50" i="2" s="1"/>
  <c r="S105" i="3"/>
  <c r="T50" i="2" s="1"/>
  <c r="R105" i="3"/>
  <c r="S50" i="2" s="1"/>
  <c r="Q105" i="3"/>
  <c r="R50" i="2" s="1"/>
  <c r="P105" i="3"/>
  <c r="Q50" i="2" s="1"/>
  <c r="O105" i="3"/>
  <c r="P50" i="2" s="1"/>
  <c r="N105" i="3"/>
  <c r="O50" i="2" s="1"/>
  <c r="M105" i="3"/>
  <c r="N50" i="2" s="1"/>
  <c r="L105" i="3"/>
  <c r="M50" i="2" s="1"/>
  <c r="K105" i="3"/>
  <c r="L50" i="2" s="1"/>
  <c r="J105" i="3"/>
  <c r="K50" i="2" s="1"/>
  <c r="I105" i="3"/>
  <c r="J50" i="2" s="1"/>
  <c r="H105" i="3"/>
  <c r="I50" i="2" s="1"/>
  <c r="G105" i="3"/>
  <c r="H50" i="2" s="1"/>
  <c r="F105" i="3"/>
  <c r="G50" i="2" s="1"/>
  <c r="E105" i="3"/>
  <c r="E125" i="3" s="1"/>
  <c r="AD104" i="3"/>
  <c r="AC104" i="3"/>
  <c r="AB104" i="3"/>
  <c r="AA104" i="3"/>
  <c r="AB49" i="2" s="1"/>
  <c r="Z104" i="3"/>
  <c r="Y104" i="3"/>
  <c r="Z49" i="2" s="1"/>
  <c r="X104" i="3"/>
  <c r="Y49" i="2" s="1"/>
  <c r="W104" i="3"/>
  <c r="X49" i="2" s="1"/>
  <c r="V104" i="3"/>
  <c r="U104" i="3"/>
  <c r="T104" i="3"/>
  <c r="U49" i="2" s="1"/>
  <c r="S104" i="3"/>
  <c r="R104" i="3"/>
  <c r="S49" i="2" s="1"/>
  <c r="Q104" i="3"/>
  <c r="P104" i="3"/>
  <c r="O104" i="3"/>
  <c r="P49" i="2" s="1"/>
  <c r="N104" i="3"/>
  <c r="M104" i="3"/>
  <c r="L104" i="3"/>
  <c r="K104" i="3"/>
  <c r="J104" i="3"/>
  <c r="I104" i="3"/>
  <c r="H104" i="3"/>
  <c r="I49" i="2" s="1"/>
  <c r="G104" i="3"/>
  <c r="H49" i="2" s="1"/>
  <c r="F104" i="3"/>
  <c r="E104" i="3"/>
  <c r="E124" i="3" s="1"/>
  <c r="E116" i="3"/>
  <c r="D93" i="3"/>
  <c r="D58" i="3" s="1"/>
  <c r="C20" i="1" s="1"/>
  <c r="AD57" i="3"/>
  <c r="AE45" i="2" s="1"/>
  <c r="AC57" i="3"/>
  <c r="AD45" i="2" s="1"/>
  <c r="AB57" i="3"/>
  <c r="AC45" i="2" s="1"/>
  <c r="AA57" i="3"/>
  <c r="AB45" i="2" s="1"/>
  <c r="Z57" i="3"/>
  <c r="AA45" i="2" s="1"/>
  <c r="Y57" i="3"/>
  <c r="Z45" i="2" s="1"/>
  <c r="X57" i="3"/>
  <c r="Y45" i="2" s="1"/>
  <c r="W57" i="3"/>
  <c r="X45" i="2" s="1"/>
  <c r="V57" i="3"/>
  <c r="W45" i="2" s="1"/>
  <c r="U57" i="3"/>
  <c r="V45" i="2" s="1"/>
  <c r="T57" i="3"/>
  <c r="U45" i="2" s="1"/>
  <c r="S57" i="3"/>
  <c r="T45" i="2" s="1"/>
  <c r="R57" i="3"/>
  <c r="S45" i="2" s="1"/>
  <c r="Q57" i="3"/>
  <c r="R45" i="2" s="1"/>
  <c r="P57" i="3"/>
  <c r="Q45" i="2" s="1"/>
  <c r="O57" i="3"/>
  <c r="P45" i="2" s="1"/>
  <c r="N57" i="3"/>
  <c r="O45" i="2" s="1"/>
  <c r="M57" i="3"/>
  <c r="N45" i="2" s="1"/>
  <c r="L57" i="3"/>
  <c r="M45" i="2" s="1"/>
  <c r="K57" i="3"/>
  <c r="L45" i="2" s="1"/>
  <c r="J57" i="3"/>
  <c r="K45" i="2" s="1"/>
  <c r="I57" i="3"/>
  <c r="J45" i="2" s="1"/>
  <c r="H57" i="3"/>
  <c r="I45" i="2" s="1"/>
  <c r="G57" i="3"/>
  <c r="H45" i="2" s="1"/>
  <c r="F57" i="3"/>
  <c r="G45" i="2" s="1"/>
  <c r="E57" i="3"/>
  <c r="F45" i="2" s="1"/>
  <c r="AD56" i="3"/>
  <c r="AE44" i="2" s="1"/>
  <c r="AC56" i="3"/>
  <c r="AD44" i="2" s="1"/>
  <c r="AB56" i="3"/>
  <c r="AC44" i="2" s="1"/>
  <c r="AA56" i="3"/>
  <c r="AB44" i="2" s="1"/>
  <c r="Z56" i="3"/>
  <c r="AA44" i="2" s="1"/>
  <c r="Y56" i="3"/>
  <c r="Z44" i="2" s="1"/>
  <c r="X56" i="3"/>
  <c r="Y44" i="2" s="1"/>
  <c r="W56" i="3"/>
  <c r="X44" i="2" s="1"/>
  <c r="V56" i="3"/>
  <c r="W44" i="2" s="1"/>
  <c r="U56" i="3"/>
  <c r="V44" i="2" s="1"/>
  <c r="T56" i="3"/>
  <c r="U44" i="2" s="1"/>
  <c r="S56" i="3"/>
  <c r="T44" i="2" s="1"/>
  <c r="R56" i="3"/>
  <c r="S44" i="2" s="1"/>
  <c r="Q56" i="3"/>
  <c r="R44" i="2" s="1"/>
  <c r="P56" i="3"/>
  <c r="Q44" i="2" s="1"/>
  <c r="O56" i="3"/>
  <c r="P44" i="2" s="1"/>
  <c r="N56" i="3"/>
  <c r="O44" i="2" s="1"/>
  <c r="M56" i="3"/>
  <c r="N44" i="2" s="1"/>
  <c r="L56" i="3"/>
  <c r="M44" i="2" s="1"/>
  <c r="K56" i="3"/>
  <c r="L44" i="2" s="1"/>
  <c r="J56" i="3"/>
  <c r="K44" i="2" s="1"/>
  <c r="I56" i="3"/>
  <c r="J44" i="2" s="1"/>
  <c r="H56" i="3"/>
  <c r="I44" i="2" s="1"/>
  <c r="G56" i="3"/>
  <c r="H44" i="2" s="1"/>
  <c r="F56" i="3"/>
  <c r="G44" i="2" s="1"/>
  <c r="E56" i="3"/>
  <c r="E86" i="3" s="1"/>
  <c r="AD55" i="3"/>
  <c r="AE43" i="2" s="1"/>
  <c r="AC55" i="3"/>
  <c r="AD43" i="2" s="1"/>
  <c r="AB55" i="3"/>
  <c r="AC43" i="2" s="1"/>
  <c r="AA55" i="3"/>
  <c r="AB43" i="2" s="1"/>
  <c r="Z55" i="3"/>
  <c r="AA43" i="2" s="1"/>
  <c r="Y55" i="3"/>
  <c r="Z43" i="2" s="1"/>
  <c r="X55" i="3"/>
  <c r="Y43" i="2" s="1"/>
  <c r="W55" i="3"/>
  <c r="X43" i="2" s="1"/>
  <c r="V55" i="3"/>
  <c r="W43" i="2" s="1"/>
  <c r="U55" i="3"/>
  <c r="V43" i="2" s="1"/>
  <c r="T55" i="3"/>
  <c r="U43" i="2" s="1"/>
  <c r="S55" i="3"/>
  <c r="T43" i="2" s="1"/>
  <c r="R55" i="3"/>
  <c r="S43" i="2" s="1"/>
  <c r="Q55" i="3"/>
  <c r="R43" i="2" s="1"/>
  <c r="P55" i="3"/>
  <c r="Q43" i="2" s="1"/>
  <c r="O55" i="3"/>
  <c r="P43" i="2" s="1"/>
  <c r="N55" i="3"/>
  <c r="O43" i="2" s="1"/>
  <c r="M55" i="3"/>
  <c r="N43" i="2" s="1"/>
  <c r="L55" i="3"/>
  <c r="M43" i="2" s="1"/>
  <c r="K55" i="3"/>
  <c r="L43" i="2" s="1"/>
  <c r="J55" i="3"/>
  <c r="K43" i="2" s="1"/>
  <c r="I55" i="3"/>
  <c r="J43" i="2" s="1"/>
  <c r="H55" i="3"/>
  <c r="I43" i="2" s="1"/>
  <c r="G55" i="3"/>
  <c r="H43" i="2" s="1"/>
  <c r="F55" i="3"/>
  <c r="G43" i="2" s="1"/>
  <c r="E55" i="3"/>
  <c r="E85" i="3" s="1"/>
  <c r="AD54" i="3"/>
  <c r="AE42" i="2" s="1"/>
  <c r="AC54" i="3"/>
  <c r="AD42" i="2" s="1"/>
  <c r="AB54" i="3"/>
  <c r="AC42" i="2" s="1"/>
  <c r="AA54" i="3"/>
  <c r="AB42" i="2" s="1"/>
  <c r="Z54" i="3"/>
  <c r="AA42" i="2" s="1"/>
  <c r="Y54" i="3"/>
  <c r="Z42" i="2" s="1"/>
  <c r="X54" i="3"/>
  <c r="Y42" i="2" s="1"/>
  <c r="W54" i="3"/>
  <c r="X42" i="2" s="1"/>
  <c r="V54" i="3"/>
  <c r="W42" i="2" s="1"/>
  <c r="U54" i="3"/>
  <c r="V42" i="2" s="1"/>
  <c r="T54" i="3"/>
  <c r="U42" i="2" s="1"/>
  <c r="S54" i="3"/>
  <c r="T42" i="2" s="1"/>
  <c r="R54" i="3"/>
  <c r="S42" i="2" s="1"/>
  <c r="Q54" i="3"/>
  <c r="R42" i="2" s="1"/>
  <c r="P54" i="3"/>
  <c r="Q42" i="2" s="1"/>
  <c r="O54" i="3"/>
  <c r="P42" i="2" s="1"/>
  <c r="N54" i="3"/>
  <c r="O42" i="2" s="1"/>
  <c r="M54" i="3"/>
  <c r="N42" i="2" s="1"/>
  <c r="L54" i="3"/>
  <c r="M42" i="2" s="1"/>
  <c r="K54" i="3"/>
  <c r="L42" i="2" s="1"/>
  <c r="J54" i="3"/>
  <c r="K42" i="2" s="1"/>
  <c r="I54" i="3"/>
  <c r="J42" i="2" s="1"/>
  <c r="H54" i="3"/>
  <c r="I42" i="2" s="1"/>
  <c r="G54" i="3"/>
  <c r="H42" i="2" s="1"/>
  <c r="F54" i="3"/>
  <c r="G42" i="2" s="1"/>
  <c r="E54" i="3"/>
  <c r="E84" i="3" s="1"/>
  <c r="AD53" i="3"/>
  <c r="AC53" i="3"/>
  <c r="AB53" i="3"/>
  <c r="AC41" i="2" s="1"/>
  <c r="AA53" i="3"/>
  <c r="AB41" i="2" s="1"/>
  <c r="Z53" i="3"/>
  <c r="AA41" i="2" s="1"/>
  <c r="Y53" i="3"/>
  <c r="Z41" i="2" s="1"/>
  <c r="X53" i="3"/>
  <c r="Y41" i="2" s="1"/>
  <c r="W53" i="3"/>
  <c r="X41" i="2" s="1"/>
  <c r="V53" i="3"/>
  <c r="W41" i="2" s="1"/>
  <c r="U53" i="3"/>
  <c r="T53" i="3"/>
  <c r="U41" i="2" s="1"/>
  <c r="S53" i="3"/>
  <c r="T41" i="2" s="1"/>
  <c r="R53" i="3"/>
  <c r="S41" i="2" s="1"/>
  <c r="Q53" i="3"/>
  <c r="R41" i="2" s="1"/>
  <c r="P53" i="3"/>
  <c r="Q41" i="2" s="1"/>
  <c r="O53" i="3"/>
  <c r="P41" i="2" s="1"/>
  <c r="N53" i="3"/>
  <c r="O41" i="2" s="1"/>
  <c r="M53" i="3"/>
  <c r="L53" i="3"/>
  <c r="M41" i="2" s="1"/>
  <c r="K53" i="3"/>
  <c r="L41" i="2" s="1"/>
  <c r="J53" i="3"/>
  <c r="K41" i="2" s="1"/>
  <c r="I53" i="3"/>
  <c r="H53" i="3"/>
  <c r="I41" i="2" s="1"/>
  <c r="G53" i="3"/>
  <c r="H41" i="2" s="1"/>
  <c r="F53" i="3"/>
  <c r="G41" i="2" s="1"/>
  <c r="E53" i="3"/>
  <c r="E73" i="3" s="1"/>
  <c r="AD100" i="3" l="1"/>
  <c r="F151" i="3"/>
  <c r="J149" i="3"/>
  <c r="N149" i="3"/>
  <c r="V148" i="3"/>
  <c r="Z148" i="3"/>
  <c r="AD148" i="3"/>
  <c r="AD131" i="3" s="1"/>
  <c r="S151" i="3"/>
  <c r="K151" i="3"/>
  <c r="L151" i="3"/>
  <c r="P148" i="3"/>
  <c r="AB151" i="3"/>
  <c r="I100" i="3"/>
  <c r="M100" i="3"/>
  <c r="U100" i="3"/>
  <c r="AC99" i="3"/>
  <c r="I150" i="3"/>
  <c r="M150" i="3"/>
  <c r="Q148" i="3"/>
  <c r="Q131" i="3" s="1"/>
  <c r="U149" i="3"/>
  <c r="AC149" i="3"/>
  <c r="F42" i="2"/>
  <c r="F44" i="2"/>
  <c r="E54" i="2"/>
  <c r="E46" i="2"/>
  <c r="L49" i="2"/>
  <c r="T49" i="2"/>
  <c r="F50" i="2"/>
  <c r="M49" i="2"/>
  <c r="Q49" i="2"/>
  <c r="AC49" i="2"/>
  <c r="F49" i="2"/>
  <c r="J49" i="2"/>
  <c r="N49" i="2"/>
  <c r="R49" i="2"/>
  <c r="V49" i="2"/>
  <c r="AD49" i="2"/>
  <c r="F51" i="2"/>
  <c r="G49" i="2"/>
  <c r="K49" i="2"/>
  <c r="O49" i="2"/>
  <c r="W49" i="2"/>
  <c r="AA49" i="2"/>
  <c r="AE49" i="2"/>
  <c r="H98" i="3"/>
  <c r="X100" i="3"/>
  <c r="AB100" i="3"/>
  <c r="F99" i="3"/>
  <c r="AD99" i="3"/>
  <c r="F41" i="2"/>
  <c r="J41" i="2"/>
  <c r="N41" i="2"/>
  <c r="V41" i="2"/>
  <c r="AD41" i="2"/>
  <c r="F43" i="2"/>
  <c r="W96" i="3"/>
  <c r="AE41" i="2"/>
  <c r="B3" i="2"/>
  <c r="B4" i="2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W148" i="3"/>
  <c r="J96" i="3"/>
  <c r="N100" i="3"/>
  <c r="R98" i="3"/>
  <c r="V96" i="3"/>
  <c r="Z96" i="3"/>
  <c r="I96" i="3"/>
  <c r="AB96" i="3"/>
  <c r="AB97" i="3"/>
  <c r="AB80" i="3" s="1"/>
  <c r="AB98" i="3"/>
  <c r="AB99" i="3"/>
  <c r="AC100" i="3"/>
  <c r="K99" i="3"/>
  <c r="O96" i="3"/>
  <c r="W99" i="3"/>
  <c r="AA100" i="3"/>
  <c r="O98" i="3"/>
  <c r="Q96" i="3"/>
  <c r="K96" i="3"/>
  <c r="AC96" i="3"/>
  <c r="AC97" i="3"/>
  <c r="AC80" i="3" s="1"/>
  <c r="AC98" i="3"/>
  <c r="U96" i="3"/>
  <c r="AD96" i="3"/>
  <c r="AD97" i="3"/>
  <c r="AD80" i="3" s="1"/>
  <c r="AD98" i="3"/>
  <c r="E96" i="3"/>
  <c r="M97" i="3"/>
  <c r="M98" i="3"/>
  <c r="M99" i="3"/>
  <c r="Q99" i="3"/>
  <c r="O97" i="3"/>
  <c r="O100" i="3"/>
  <c r="G150" i="3"/>
  <c r="Y148" i="3"/>
  <c r="J147" i="3"/>
  <c r="N147" i="3"/>
  <c r="U147" i="3"/>
  <c r="AC147" i="3"/>
  <c r="I148" i="3"/>
  <c r="M148" i="3"/>
  <c r="S148" i="3"/>
  <c r="E149" i="3"/>
  <c r="K149" i="3"/>
  <c r="P149" i="3"/>
  <c r="V149" i="3"/>
  <c r="AD149" i="3"/>
  <c r="J150" i="3"/>
  <c r="N150" i="3"/>
  <c r="U150" i="3"/>
  <c r="AC150" i="3"/>
  <c r="I151" i="3"/>
  <c r="N151" i="3"/>
  <c r="U151" i="3"/>
  <c r="AC151" i="3"/>
  <c r="R150" i="3"/>
  <c r="Z151" i="3"/>
  <c r="H149" i="3"/>
  <c r="E147" i="3"/>
  <c r="K147" i="3"/>
  <c r="P147" i="3"/>
  <c r="V147" i="3"/>
  <c r="AD147" i="3"/>
  <c r="J148" i="3"/>
  <c r="N148" i="3"/>
  <c r="U148" i="3"/>
  <c r="AB148" i="3"/>
  <c r="AB131" i="3" s="1"/>
  <c r="F149" i="3"/>
  <c r="L149" i="3"/>
  <c r="Q149" i="3"/>
  <c r="W149" i="3"/>
  <c r="E150" i="3"/>
  <c r="K150" i="3"/>
  <c r="P150" i="3"/>
  <c r="V150" i="3"/>
  <c r="AD150" i="3"/>
  <c r="J151" i="3"/>
  <c r="P151" i="3"/>
  <c r="V151" i="3"/>
  <c r="AD151" i="3"/>
  <c r="O150" i="3"/>
  <c r="M151" i="3"/>
  <c r="AA149" i="3"/>
  <c r="F147" i="3"/>
  <c r="L147" i="3"/>
  <c r="Q147" i="3"/>
  <c r="W147" i="3"/>
  <c r="E148" i="3"/>
  <c r="E131" i="3" s="1"/>
  <c r="K148" i="3"/>
  <c r="AC148" i="3"/>
  <c r="AC131" i="3" s="1"/>
  <c r="I149" i="3"/>
  <c r="M149" i="3"/>
  <c r="S149" i="3"/>
  <c r="AB149" i="3"/>
  <c r="F150" i="3"/>
  <c r="L150" i="3"/>
  <c r="Q150" i="3"/>
  <c r="W150" i="3"/>
  <c r="E151" i="3"/>
  <c r="Q151" i="3"/>
  <c r="W151" i="3"/>
  <c r="T151" i="3"/>
  <c r="X151" i="3"/>
  <c r="I147" i="3"/>
  <c r="M147" i="3"/>
  <c r="S147" i="3"/>
  <c r="AB147" i="3"/>
  <c r="F148" i="3"/>
  <c r="F131" i="3" s="1"/>
  <c r="L148" i="3"/>
  <c r="S150" i="3"/>
  <c r="AB150" i="3"/>
  <c r="L100" i="3"/>
  <c r="H97" i="3"/>
  <c r="H80" i="3" s="1"/>
  <c r="R97" i="3"/>
  <c r="X97" i="3"/>
  <c r="J98" i="3"/>
  <c r="V98" i="3"/>
  <c r="H99" i="3"/>
  <c r="R99" i="3"/>
  <c r="X99" i="3"/>
  <c r="J100" i="3"/>
  <c r="V100" i="3"/>
  <c r="Y98" i="3"/>
  <c r="H96" i="3"/>
  <c r="M96" i="3"/>
  <c r="R96" i="3"/>
  <c r="X96" i="3"/>
  <c r="I97" i="3"/>
  <c r="N97" i="3"/>
  <c r="N80" i="3" s="1"/>
  <c r="U97" i="3"/>
  <c r="AA97" i="3"/>
  <c r="AA80" i="3" s="1"/>
  <c r="E98" i="3"/>
  <c r="K98" i="3"/>
  <c r="Q98" i="3"/>
  <c r="W98" i="3"/>
  <c r="I99" i="3"/>
  <c r="N99" i="3"/>
  <c r="U99" i="3"/>
  <c r="AA99" i="3"/>
  <c r="E100" i="3"/>
  <c r="K100" i="3"/>
  <c r="Q100" i="3"/>
  <c r="W100" i="3"/>
  <c r="J97" i="3"/>
  <c r="X98" i="3"/>
  <c r="J99" i="3"/>
  <c r="O99" i="3"/>
  <c r="V99" i="3"/>
  <c r="H100" i="3"/>
  <c r="R100" i="3"/>
  <c r="T97" i="3"/>
  <c r="P98" i="3"/>
  <c r="Z100" i="3"/>
  <c r="N96" i="3"/>
  <c r="V97" i="3"/>
  <c r="G100" i="3"/>
  <c r="S100" i="3"/>
  <c r="AA96" i="3"/>
  <c r="E97" i="3"/>
  <c r="K97" i="3"/>
  <c r="Q97" i="3"/>
  <c r="W97" i="3"/>
  <c r="I98" i="3"/>
  <c r="N98" i="3"/>
  <c r="U98" i="3"/>
  <c r="AA98" i="3"/>
  <c r="E99" i="3"/>
  <c r="AA148" i="3"/>
  <c r="AA131" i="3" s="1"/>
  <c r="AA150" i="3"/>
  <c r="AA147" i="3"/>
  <c r="AA151" i="3"/>
  <c r="Z98" i="3"/>
  <c r="Z99" i="3"/>
  <c r="Z97" i="3"/>
  <c r="Z147" i="3"/>
  <c r="Z150" i="3"/>
  <c r="Z149" i="3"/>
  <c r="Y150" i="3"/>
  <c r="Y147" i="3"/>
  <c r="Y149" i="3"/>
  <c r="Y151" i="3"/>
  <c r="Y97" i="3"/>
  <c r="Y99" i="3"/>
  <c r="Y96" i="3"/>
  <c r="Y100" i="3"/>
  <c r="X147" i="3"/>
  <c r="X148" i="3"/>
  <c r="X149" i="3"/>
  <c r="X150" i="3"/>
  <c r="T149" i="3"/>
  <c r="T147" i="3"/>
  <c r="T148" i="3"/>
  <c r="T150" i="3"/>
  <c r="T98" i="3"/>
  <c r="T99" i="3"/>
  <c r="T96" i="3"/>
  <c r="T100" i="3"/>
  <c r="S97" i="3"/>
  <c r="S80" i="3" s="1"/>
  <c r="S99" i="3"/>
  <c r="S96" i="3"/>
  <c r="S98" i="3"/>
  <c r="R149" i="3"/>
  <c r="R148" i="3"/>
  <c r="R151" i="3"/>
  <c r="R147" i="3"/>
  <c r="P97" i="3"/>
  <c r="P80" i="3" s="1"/>
  <c r="P96" i="3"/>
  <c r="P100" i="3"/>
  <c r="P99" i="3"/>
  <c r="O148" i="3"/>
  <c r="O147" i="3"/>
  <c r="O149" i="3"/>
  <c r="O151" i="3"/>
  <c r="L96" i="3"/>
  <c r="L97" i="3"/>
  <c r="L98" i="3"/>
  <c r="L99" i="3"/>
  <c r="H150" i="3"/>
  <c r="H147" i="3"/>
  <c r="H151" i="3"/>
  <c r="H148" i="3"/>
  <c r="H131" i="3" s="1"/>
  <c r="G97" i="3"/>
  <c r="G80" i="3" s="1"/>
  <c r="G98" i="3"/>
  <c r="G99" i="3"/>
  <c r="G96" i="3"/>
  <c r="G147" i="3"/>
  <c r="G149" i="3"/>
  <c r="G151" i="3"/>
  <c r="G148" i="3"/>
  <c r="F100" i="3"/>
  <c r="F96" i="3"/>
  <c r="F98" i="3"/>
  <c r="F97" i="3"/>
  <c r="E114" i="3"/>
  <c r="F114" i="3" s="1"/>
  <c r="G114" i="3" s="1"/>
  <c r="H114" i="3" s="1"/>
  <c r="I114" i="3" s="1"/>
  <c r="J114" i="3" s="1"/>
  <c r="K114" i="3" s="1"/>
  <c r="L114" i="3" s="1"/>
  <c r="M114" i="3" s="1"/>
  <c r="N114" i="3" s="1"/>
  <c r="O114" i="3" s="1"/>
  <c r="P114" i="3" s="1"/>
  <c r="Q114" i="3" s="1"/>
  <c r="R114" i="3" s="1"/>
  <c r="S114" i="3" s="1"/>
  <c r="T114" i="3" s="1"/>
  <c r="U114" i="3" s="1"/>
  <c r="V114" i="3" s="1"/>
  <c r="W114" i="3" s="1"/>
  <c r="X114" i="3" s="1"/>
  <c r="E112" i="3"/>
  <c r="F112" i="3" s="1"/>
  <c r="G112" i="3" s="1"/>
  <c r="F116" i="3"/>
  <c r="G116" i="3" s="1"/>
  <c r="H116" i="3" s="1"/>
  <c r="I116" i="3" s="1"/>
  <c r="J116" i="3" s="1"/>
  <c r="K116" i="3" s="1"/>
  <c r="L116" i="3" s="1"/>
  <c r="M116" i="3" s="1"/>
  <c r="N116" i="3" s="1"/>
  <c r="O116" i="3" s="1"/>
  <c r="P116" i="3" s="1"/>
  <c r="Q116" i="3" s="1"/>
  <c r="R116" i="3" s="1"/>
  <c r="S116" i="3" s="1"/>
  <c r="T116" i="3" s="1"/>
  <c r="U116" i="3" s="1"/>
  <c r="V116" i="3" s="1"/>
  <c r="W116" i="3" s="1"/>
  <c r="X116" i="3" s="1"/>
  <c r="E135" i="3"/>
  <c r="F135" i="3" s="1"/>
  <c r="G135" i="3" s="1"/>
  <c r="H135" i="3" s="1"/>
  <c r="I135" i="3" s="1"/>
  <c r="J135" i="3" s="1"/>
  <c r="K135" i="3" s="1"/>
  <c r="L135" i="3" s="1"/>
  <c r="M135" i="3" s="1"/>
  <c r="N135" i="3" s="1"/>
  <c r="O135" i="3" s="1"/>
  <c r="P135" i="3" s="1"/>
  <c r="Q135" i="3" s="1"/>
  <c r="R135" i="3" s="1"/>
  <c r="S135" i="3" s="1"/>
  <c r="T135" i="3" s="1"/>
  <c r="U135" i="3" s="1"/>
  <c r="V135" i="3" s="1"/>
  <c r="W135" i="3" s="1"/>
  <c r="X135" i="3" s="1"/>
  <c r="D50" i="2" s="1"/>
  <c r="E113" i="3"/>
  <c r="F136" i="3"/>
  <c r="G136" i="3" s="1"/>
  <c r="H136" i="3" s="1"/>
  <c r="I136" i="3" s="1"/>
  <c r="J136" i="3" s="1"/>
  <c r="K136" i="3" s="1"/>
  <c r="L136" i="3" s="1"/>
  <c r="M136" i="3" s="1"/>
  <c r="N136" i="3" s="1"/>
  <c r="O136" i="3" s="1"/>
  <c r="P136" i="3" s="1"/>
  <c r="Q136" i="3" s="1"/>
  <c r="R136" i="3" s="1"/>
  <c r="S136" i="3" s="1"/>
  <c r="T136" i="3" s="1"/>
  <c r="U136" i="3" s="1"/>
  <c r="V136" i="3" s="1"/>
  <c r="W136" i="3" s="1"/>
  <c r="X136" i="3" s="1"/>
  <c r="D51" i="2" s="1"/>
  <c r="F124" i="3"/>
  <c r="G124" i="3" s="1"/>
  <c r="H124" i="3" s="1"/>
  <c r="E137" i="3"/>
  <c r="F137" i="3" s="1"/>
  <c r="G137" i="3" s="1"/>
  <c r="H137" i="3" s="1"/>
  <c r="I137" i="3" s="1"/>
  <c r="J137" i="3" s="1"/>
  <c r="K137" i="3" s="1"/>
  <c r="L137" i="3" s="1"/>
  <c r="M137" i="3" s="1"/>
  <c r="N137" i="3" s="1"/>
  <c r="O137" i="3" s="1"/>
  <c r="P137" i="3" s="1"/>
  <c r="Q137" i="3" s="1"/>
  <c r="R137" i="3" s="1"/>
  <c r="S137" i="3" s="1"/>
  <c r="T137" i="3" s="1"/>
  <c r="U137" i="3" s="1"/>
  <c r="V137" i="3" s="1"/>
  <c r="W137" i="3" s="1"/>
  <c r="X137" i="3" s="1"/>
  <c r="D52" i="2" s="1"/>
  <c r="E127" i="3"/>
  <c r="F127" i="3" s="1"/>
  <c r="G127" i="3" s="1"/>
  <c r="H127" i="3" s="1"/>
  <c r="I127" i="3" s="1"/>
  <c r="J127" i="3" s="1"/>
  <c r="K127" i="3" s="1"/>
  <c r="L127" i="3" s="1"/>
  <c r="M127" i="3" s="1"/>
  <c r="N127" i="3" s="1"/>
  <c r="O127" i="3" s="1"/>
  <c r="P127" i="3" s="1"/>
  <c r="Q127" i="3" s="1"/>
  <c r="R127" i="3" s="1"/>
  <c r="S127" i="3" s="1"/>
  <c r="T127" i="3" s="1"/>
  <c r="U127" i="3" s="1"/>
  <c r="V127" i="3" s="1"/>
  <c r="W127" i="3" s="1"/>
  <c r="X127" i="3" s="1"/>
  <c r="E115" i="3"/>
  <c r="F115" i="3" s="1"/>
  <c r="G115" i="3" s="1"/>
  <c r="H115" i="3" s="1"/>
  <c r="I115" i="3" s="1"/>
  <c r="J115" i="3" s="1"/>
  <c r="K115" i="3" s="1"/>
  <c r="L115" i="3" s="1"/>
  <c r="M115" i="3" s="1"/>
  <c r="N115" i="3" s="1"/>
  <c r="O115" i="3" s="1"/>
  <c r="P115" i="3" s="1"/>
  <c r="Q115" i="3" s="1"/>
  <c r="R115" i="3" s="1"/>
  <c r="S115" i="3" s="1"/>
  <c r="T115" i="3" s="1"/>
  <c r="U115" i="3" s="1"/>
  <c r="V115" i="3" s="1"/>
  <c r="W115" i="3" s="1"/>
  <c r="X115" i="3" s="1"/>
  <c r="F125" i="3"/>
  <c r="G125" i="3" s="1"/>
  <c r="H125" i="3" s="1"/>
  <c r="I125" i="3" s="1"/>
  <c r="J125" i="3" s="1"/>
  <c r="K125" i="3" s="1"/>
  <c r="L125" i="3" s="1"/>
  <c r="M125" i="3" s="1"/>
  <c r="N125" i="3" s="1"/>
  <c r="O125" i="3" s="1"/>
  <c r="P125" i="3" s="1"/>
  <c r="Q125" i="3" s="1"/>
  <c r="R125" i="3" s="1"/>
  <c r="S125" i="3" s="1"/>
  <c r="T125" i="3" s="1"/>
  <c r="U125" i="3" s="1"/>
  <c r="V125" i="3" s="1"/>
  <c r="W125" i="3" s="1"/>
  <c r="X125" i="3" s="1"/>
  <c r="F113" i="3"/>
  <c r="G113" i="3" s="1"/>
  <c r="H113" i="3" s="1"/>
  <c r="I113" i="3" s="1"/>
  <c r="J113" i="3" s="1"/>
  <c r="K113" i="3" s="1"/>
  <c r="L113" i="3" s="1"/>
  <c r="M113" i="3" s="1"/>
  <c r="N113" i="3" s="1"/>
  <c r="O113" i="3" s="1"/>
  <c r="P113" i="3" s="1"/>
  <c r="Q113" i="3" s="1"/>
  <c r="R113" i="3" s="1"/>
  <c r="S113" i="3" s="1"/>
  <c r="T113" i="3" s="1"/>
  <c r="U113" i="3" s="1"/>
  <c r="V113" i="3" s="1"/>
  <c r="W113" i="3" s="1"/>
  <c r="X113" i="3" s="1"/>
  <c r="E134" i="3"/>
  <c r="E138" i="3"/>
  <c r="F138" i="3" s="1"/>
  <c r="G138" i="3" s="1"/>
  <c r="H138" i="3" s="1"/>
  <c r="I138" i="3" s="1"/>
  <c r="J138" i="3" s="1"/>
  <c r="K138" i="3" s="1"/>
  <c r="L138" i="3" s="1"/>
  <c r="M138" i="3" s="1"/>
  <c r="N138" i="3" s="1"/>
  <c r="O138" i="3" s="1"/>
  <c r="P138" i="3" s="1"/>
  <c r="Q138" i="3" s="1"/>
  <c r="R138" i="3" s="1"/>
  <c r="S138" i="3" s="1"/>
  <c r="T138" i="3" s="1"/>
  <c r="U138" i="3" s="1"/>
  <c r="V138" i="3" s="1"/>
  <c r="W138" i="3" s="1"/>
  <c r="X138" i="3" s="1"/>
  <c r="D53" i="2" s="1"/>
  <c r="E128" i="3"/>
  <c r="F128" i="3" s="1"/>
  <c r="G128" i="3" s="1"/>
  <c r="H128" i="3" s="1"/>
  <c r="I128" i="3" s="1"/>
  <c r="J128" i="3" s="1"/>
  <c r="K128" i="3" s="1"/>
  <c r="L128" i="3" s="1"/>
  <c r="M128" i="3" s="1"/>
  <c r="N128" i="3" s="1"/>
  <c r="O128" i="3" s="1"/>
  <c r="P128" i="3" s="1"/>
  <c r="Q128" i="3" s="1"/>
  <c r="R128" i="3" s="1"/>
  <c r="S128" i="3" s="1"/>
  <c r="T128" i="3" s="1"/>
  <c r="U128" i="3" s="1"/>
  <c r="V128" i="3" s="1"/>
  <c r="W128" i="3" s="1"/>
  <c r="X128" i="3" s="1"/>
  <c r="E126" i="3"/>
  <c r="E87" i="3"/>
  <c r="F87" i="3" s="1"/>
  <c r="G87" i="3" s="1"/>
  <c r="H87" i="3" s="1"/>
  <c r="I87" i="3" s="1"/>
  <c r="J87" i="3" s="1"/>
  <c r="K87" i="3" s="1"/>
  <c r="L87" i="3" s="1"/>
  <c r="M87" i="3" s="1"/>
  <c r="N87" i="3" s="1"/>
  <c r="O87" i="3" s="1"/>
  <c r="P87" i="3" s="1"/>
  <c r="Q87" i="3" s="1"/>
  <c r="R87" i="3" s="1"/>
  <c r="S87" i="3" s="1"/>
  <c r="T87" i="3" s="1"/>
  <c r="U87" i="3" s="1"/>
  <c r="V87" i="3" s="1"/>
  <c r="W87" i="3" s="1"/>
  <c r="X87" i="3" s="1"/>
  <c r="D45" i="2" s="1"/>
  <c r="E77" i="3"/>
  <c r="F77" i="3" s="1"/>
  <c r="G77" i="3" s="1"/>
  <c r="H77" i="3" s="1"/>
  <c r="I77" i="3" s="1"/>
  <c r="J77" i="3" s="1"/>
  <c r="K77" i="3" s="1"/>
  <c r="L77" i="3" s="1"/>
  <c r="M77" i="3" s="1"/>
  <c r="N77" i="3" s="1"/>
  <c r="O77" i="3" s="1"/>
  <c r="P77" i="3" s="1"/>
  <c r="Q77" i="3" s="1"/>
  <c r="R77" i="3" s="1"/>
  <c r="S77" i="3" s="1"/>
  <c r="T77" i="3" s="1"/>
  <c r="U77" i="3" s="1"/>
  <c r="V77" i="3" s="1"/>
  <c r="W77" i="3" s="1"/>
  <c r="X77" i="3" s="1"/>
  <c r="F73" i="3"/>
  <c r="G73" i="3" s="1"/>
  <c r="E65" i="3"/>
  <c r="F65" i="3" s="1"/>
  <c r="G65" i="3" s="1"/>
  <c r="H65" i="3" s="1"/>
  <c r="I65" i="3" s="1"/>
  <c r="J65" i="3" s="1"/>
  <c r="K65" i="3" s="1"/>
  <c r="L65" i="3" s="1"/>
  <c r="M65" i="3" s="1"/>
  <c r="N65" i="3" s="1"/>
  <c r="O65" i="3" s="1"/>
  <c r="P65" i="3" s="1"/>
  <c r="Q65" i="3" s="1"/>
  <c r="R65" i="3" s="1"/>
  <c r="S65" i="3" s="1"/>
  <c r="T65" i="3" s="1"/>
  <c r="U65" i="3" s="1"/>
  <c r="V65" i="3" s="1"/>
  <c r="W65" i="3" s="1"/>
  <c r="X65" i="3" s="1"/>
  <c r="E74" i="3"/>
  <c r="E76" i="3"/>
  <c r="F85" i="3"/>
  <c r="G85" i="3" s="1"/>
  <c r="H85" i="3" s="1"/>
  <c r="I85" i="3" s="1"/>
  <c r="J85" i="3" s="1"/>
  <c r="K85" i="3" s="1"/>
  <c r="L85" i="3" s="1"/>
  <c r="M85" i="3" s="1"/>
  <c r="N85" i="3" s="1"/>
  <c r="O85" i="3" s="1"/>
  <c r="P85" i="3" s="1"/>
  <c r="Q85" i="3" s="1"/>
  <c r="R85" i="3" s="1"/>
  <c r="S85" i="3" s="1"/>
  <c r="T85" i="3" s="1"/>
  <c r="U85" i="3" s="1"/>
  <c r="V85" i="3" s="1"/>
  <c r="W85" i="3" s="1"/>
  <c r="X85" i="3" s="1"/>
  <c r="D43" i="2" s="1"/>
  <c r="E61" i="3"/>
  <c r="F61" i="3" s="1"/>
  <c r="G61" i="3" s="1"/>
  <c r="E62" i="3"/>
  <c r="F62" i="3" s="1"/>
  <c r="G62" i="3" s="1"/>
  <c r="H62" i="3" s="1"/>
  <c r="I62" i="3" s="1"/>
  <c r="J62" i="3" s="1"/>
  <c r="K62" i="3" s="1"/>
  <c r="L62" i="3" s="1"/>
  <c r="M62" i="3" s="1"/>
  <c r="N62" i="3" s="1"/>
  <c r="O62" i="3" s="1"/>
  <c r="P62" i="3" s="1"/>
  <c r="Q62" i="3" s="1"/>
  <c r="R62" i="3" s="1"/>
  <c r="S62" i="3" s="1"/>
  <c r="T62" i="3" s="1"/>
  <c r="U62" i="3" s="1"/>
  <c r="V62" i="3" s="1"/>
  <c r="W62" i="3" s="1"/>
  <c r="X62" i="3" s="1"/>
  <c r="E63" i="3"/>
  <c r="F63" i="3" s="1"/>
  <c r="G63" i="3" s="1"/>
  <c r="H63" i="3" s="1"/>
  <c r="I63" i="3" s="1"/>
  <c r="J63" i="3" s="1"/>
  <c r="K63" i="3" s="1"/>
  <c r="L63" i="3" s="1"/>
  <c r="M63" i="3" s="1"/>
  <c r="N63" i="3" s="1"/>
  <c r="O63" i="3" s="1"/>
  <c r="P63" i="3" s="1"/>
  <c r="Q63" i="3" s="1"/>
  <c r="R63" i="3" s="1"/>
  <c r="S63" i="3" s="1"/>
  <c r="T63" i="3" s="1"/>
  <c r="U63" i="3" s="1"/>
  <c r="V63" i="3" s="1"/>
  <c r="W63" i="3" s="1"/>
  <c r="X63" i="3" s="1"/>
  <c r="E64" i="3"/>
  <c r="F64" i="3" s="1"/>
  <c r="G64" i="3" s="1"/>
  <c r="H64" i="3" s="1"/>
  <c r="I64" i="3" s="1"/>
  <c r="J64" i="3" s="1"/>
  <c r="K64" i="3" s="1"/>
  <c r="L64" i="3" s="1"/>
  <c r="M64" i="3" s="1"/>
  <c r="N64" i="3" s="1"/>
  <c r="O64" i="3" s="1"/>
  <c r="P64" i="3" s="1"/>
  <c r="Q64" i="3" s="1"/>
  <c r="R64" i="3" s="1"/>
  <c r="S64" i="3" s="1"/>
  <c r="T64" i="3" s="1"/>
  <c r="U64" i="3" s="1"/>
  <c r="V64" i="3" s="1"/>
  <c r="W64" i="3" s="1"/>
  <c r="X64" i="3" s="1"/>
  <c r="F84" i="3"/>
  <c r="G84" i="3" s="1"/>
  <c r="H84" i="3" s="1"/>
  <c r="I84" i="3" s="1"/>
  <c r="J84" i="3" s="1"/>
  <c r="K84" i="3" s="1"/>
  <c r="L84" i="3" s="1"/>
  <c r="M84" i="3" s="1"/>
  <c r="N84" i="3" s="1"/>
  <c r="O84" i="3" s="1"/>
  <c r="P84" i="3" s="1"/>
  <c r="Q84" i="3" s="1"/>
  <c r="R84" i="3" s="1"/>
  <c r="S84" i="3" s="1"/>
  <c r="T84" i="3" s="1"/>
  <c r="U84" i="3" s="1"/>
  <c r="V84" i="3" s="1"/>
  <c r="W84" i="3" s="1"/>
  <c r="X84" i="3" s="1"/>
  <c r="D42" i="2" s="1"/>
  <c r="F74" i="3"/>
  <c r="G74" i="3" s="1"/>
  <c r="H74" i="3" s="1"/>
  <c r="I74" i="3" s="1"/>
  <c r="J74" i="3" s="1"/>
  <c r="K74" i="3" s="1"/>
  <c r="L74" i="3" s="1"/>
  <c r="M74" i="3" s="1"/>
  <c r="N74" i="3" s="1"/>
  <c r="O74" i="3" s="1"/>
  <c r="P74" i="3" s="1"/>
  <c r="Q74" i="3" s="1"/>
  <c r="R74" i="3" s="1"/>
  <c r="S74" i="3" s="1"/>
  <c r="T74" i="3" s="1"/>
  <c r="U74" i="3" s="1"/>
  <c r="V74" i="3" s="1"/>
  <c r="W74" i="3" s="1"/>
  <c r="X74" i="3" s="1"/>
  <c r="F76" i="3"/>
  <c r="G76" i="3" s="1"/>
  <c r="H76" i="3" s="1"/>
  <c r="I76" i="3" s="1"/>
  <c r="J76" i="3" s="1"/>
  <c r="K76" i="3" s="1"/>
  <c r="L76" i="3" s="1"/>
  <c r="M76" i="3" s="1"/>
  <c r="N76" i="3" s="1"/>
  <c r="O76" i="3" s="1"/>
  <c r="P76" i="3" s="1"/>
  <c r="Q76" i="3" s="1"/>
  <c r="R76" i="3" s="1"/>
  <c r="S76" i="3" s="1"/>
  <c r="T76" i="3" s="1"/>
  <c r="U76" i="3" s="1"/>
  <c r="V76" i="3" s="1"/>
  <c r="W76" i="3" s="1"/>
  <c r="X76" i="3" s="1"/>
  <c r="F86" i="3"/>
  <c r="G86" i="3" s="1"/>
  <c r="H86" i="3" s="1"/>
  <c r="I86" i="3" s="1"/>
  <c r="J86" i="3" s="1"/>
  <c r="K86" i="3" s="1"/>
  <c r="L86" i="3" s="1"/>
  <c r="M86" i="3" s="1"/>
  <c r="N86" i="3" s="1"/>
  <c r="O86" i="3" s="1"/>
  <c r="P86" i="3" s="1"/>
  <c r="Q86" i="3" s="1"/>
  <c r="R86" i="3" s="1"/>
  <c r="S86" i="3" s="1"/>
  <c r="T86" i="3" s="1"/>
  <c r="U86" i="3" s="1"/>
  <c r="V86" i="3" s="1"/>
  <c r="W86" i="3" s="1"/>
  <c r="X86" i="3" s="1"/>
  <c r="D44" i="2" s="1"/>
  <c r="E75" i="3"/>
  <c r="F75" i="3" s="1"/>
  <c r="G75" i="3" s="1"/>
  <c r="H75" i="3" s="1"/>
  <c r="I75" i="3" s="1"/>
  <c r="J75" i="3" s="1"/>
  <c r="K75" i="3" s="1"/>
  <c r="L75" i="3" s="1"/>
  <c r="E83" i="3"/>
  <c r="D42" i="3"/>
  <c r="D7" i="3" s="1"/>
  <c r="AD6" i="3"/>
  <c r="AE37" i="2" s="1"/>
  <c r="AC6" i="3"/>
  <c r="AD37" i="2" s="1"/>
  <c r="AB6" i="3"/>
  <c r="AC37" i="2" s="1"/>
  <c r="AA6" i="3"/>
  <c r="AB37" i="2" s="1"/>
  <c r="Z6" i="3"/>
  <c r="AA37" i="2" s="1"/>
  <c r="Y6" i="3"/>
  <c r="Z37" i="2" s="1"/>
  <c r="X6" i="3"/>
  <c r="Y37" i="2" s="1"/>
  <c r="W6" i="3"/>
  <c r="X37" i="2" s="1"/>
  <c r="V6" i="3"/>
  <c r="W37" i="2" s="1"/>
  <c r="U6" i="3"/>
  <c r="V37" i="2" s="1"/>
  <c r="T6" i="3"/>
  <c r="U37" i="2" s="1"/>
  <c r="S6" i="3"/>
  <c r="T37" i="2" s="1"/>
  <c r="R6" i="3"/>
  <c r="S37" i="2" s="1"/>
  <c r="Q6" i="3"/>
  <c r="R37" i="2" s="1"/>
  <c r="P6" i="3"/>
  <c r="Q37" i="2" s="1"/>
  <c r="O6" i="3"/>
  <c r="P37" i="2" s="1"/>
  <c r="N6" i="3"/>
  <c r="O37" i="2" s="1"/>
  <c r="M6" i="3"/>
  <c r="N37" i="2" s="1"/>
  <c r="L6" i="3"/>
  <c r="M37" i="2" s="1"/>
  <c r="K6" i="3"/>
  <c r="L37" i="2" s="1"/>
  <c r="J6" i="3"/>
  <c r="K37" i="2" s="1"/>
  <c r="I6" i="3"/>
  <c r="J37" i="2" s="1"/>
  <c r="H6" i="3"/>
  <c r="I37" i="2" s="1"/>
  <c r="G6" i="3"/>
  <c r="H37" i="2" s="1"/>
  <c r="F6" i="3"/>
  <c r="G37" i="2" s="1"/>
  <c r="E6" i="3"/>
  <c r="AD5" i="3"/>
  <c r="AE36" i="2" s="1"/>
  <c r="AC5" i="3"/>
  <c r="AD36" i="2" s="1"/>
  <c r="AB5" i="3"/>
  <c r="AC36" i="2" s="1"/>
  <c r="AA5" i="3"/>
  <c r="AB36" i="2" s="1"/>
  <c r="Z5" i="3"/>
  <c r="AA36" i="2" s="1"/>
  <c r="Y5" i="3"/>
  <c r="Z36" i="2" s="1"/>
  <c r="X5" i="3"/>
  <c r="Y36" i="2" s="1"/>
  <c r="W5" i="3"/>
  <c r="X36" i="2" s="1"/>
  <c r="V5" i="3"/>
  <c r="W36" i="2" s="1"/>
  <c r="U5" i="3"/>
  <c r="V36" i="2" s="1"/>
  <c r="T5" i="3"/>
  <c r="U36" i="2" s="1"/>
  <c r="S5" i="3"/>
  <c r="T36" i="2" s="1"/>
  <c r="R5" i="3"/>
  <c r="S36" i="2" s="1"/>
  <c r="Q5" i="3"/>
  <c r="R36" i="2" s="1"/>
  <c r="P5" i="3"/>
  <c r="Q36" i="2" s="1"/>
  <c r="O5" i="3"/>
  <c r="P36" i="2" s="1"/>
  <c r="N5" i="3"/>
  <c r="O36" i="2" s="1"/>
  <c r="M5" i="3"/>
  <c r="N36" i="2" s="1"/>
  <c r="L5" i="3"/>
  <c r="M36" i="2" s="1"/>
  <c r="K5" i="3"/>
  <c r="L36" i="2" s="1"/>
  <c r="J5" i="3"/>
  <c r="K36" i="2" s="1"/>
  <c r="I5" i="3"/>
  <c r="J36" i="2" s="1"/>
  <c r="H5" i="3"/>
  <c r="I36" i="2" s="1"/>
  <c r="G5" i="3"/>
  <c r="H36" i="2" s="1"/>
  <c r="F5" i="3"/>
  <c r="G36" i="2" s="1"/>
  <c r="AD4" i="3"/>
  <c r="AE35" i="2" s="1"/>
  <c r="AC4" i="3"/>
  <c r="AD35" i="2" s="1"/>
  <c r="AB4" i="3"/>
  <c r="AC35" i="2" s="1"/>
  <c r="AA4" i="3"/>
  <c r="AB35" i="2" s="1"/>
  <c r="Z4" i="3"/>
  <c r="AA35" i="2" s="1"/>
  <c r="Y4" i="3"/>
  <c r="Z35" i="2" s="1"/>
  <c r="X4" i="3"/>
  <c r="Y35" i="2" s="1"/>
  <c r="W4" i="3"/>
  <c r="X35" i="2" s="1"/>
  <c r="V4" i="3"/>
  <c r="W35" i="2" s="1"/>
  <c r="U4" i="3"/>
  <c r="V35" i="2" s="1"/>
  <c r="T4" i="3"/>
  <c r="U35" i="2" s="1"/>
  <c r="S4" i="3"/>
  <c r="T35" i="2" s="1"/>
  <c r="R4" i="3"/>
  <c r="S35" i="2" s="1"/>
  <c r="Q4" i="3"/>
  <c r="R35" i="2" s="1"/>
  <c r="P4" i="3"/>
  <c r="Q35" i="2" s="1"/>
  <c r="O4" i="3"/>
  <c r="P35" i="2" s="1"/>
  <c r="N4" i="3"/>
  <c r="O35" i="2" s="1"/>
  <c r="M4" i="3"/>
  <c r="N35" i="2" s="1"/>
  <c r="L4" i="3"/>
  <c r="M35" i="2" s="1"/>
  <c r="K4" i="3"/>
  <c r="L35" i="2" s="1"/>
  <c r="J4" i="3"/>
  <c r="K35" i="2" s="1"/>
  <c r="I4" i="3"/>
  <c r="J35" i="2" s="1"/>
  <c r="H4" i="3"/>
  <c r="I35" i="2" s="1"/>
  <c r="G4" i="3"/>
  <c r="H35" i="2" s="1"/>
  <c r="F4" i="3"/>
  <c r="G35" i="2" s="1"/>
  <c r="E4" i="3"/>
  <c r="F35" i="2" s="1"/>
  <c r="AD3" i="3"/>
  <c r="AE34" i="2" s="1"/>
  <c r="AC3" i="3"/>
  <c r="AD34" i="2" s="1"/>
  <c r="AB3" i="3"/>
  <c r="AC34" i="2" s="1"/>
  <c r="AA3" i="3"/>
  <c r="AB34" i="2" s="1"/>
  <c r="Z3" i="3"/>
  <c r="AA34" i="2" s="1"/>
  <c r="Y3" i="3"/>
  <c r="Z34" i="2" s="1"/>
  <c r="X3" i="3"/>
  <c r="Y34" i="2" s="1"/>
  <c r="W3" i="3"/>
  <c r="X34" i="2" s="1"/>
  <c r="V3" i="3"/>
  <c r="W34" i="2" s="1"/>
  <c r="U3" i="3"/>
  <c r="V34" i="2" s="1"/>
  <c r="T3" i="3"/>
  <c r="U34" i="2" s="1"/>
  <c r="S3" i="3"/>
  <c r="T34" i="2" s="1"/>
  <c r="R3" i="3"/>
  <c r="S34" i="2" s="1"/>
  <c r="Q3" i="3"/>
  <c r="R34" i="2" s="1"/>
  <c r="P3" i="3"/>
  <c r="Q34" i="2" s="1"/>
  <c r="O3" i="3"/>
  <c r="P34" i="2" s="1"/>
  <c r="N3" i="3"/>
  <c r="O34" i="2" s="1"/>
  <c r="M3" i="3"/>
  <c r="N34" i="2" s="1"/>
  <c r="L3" i="3"/>
  <c r="M34" i="2" s="1"/>
  <c r="K3" i="3"/>
  <c r="L34" i="2" s="1"/>
  <c r="J3" i="3"/>
  <c r="K34" i="2" s="1"/>
  <c r="I3" i="3"/>
  <c r="J34" i="2" s="1"/>
  <c r="H3" i="3"/>
  <c r="I34" i="2" s="1"/>
  <c r="G3" i="3"/>
  <c r="H34" i="2" s="1"/>
  <c r="F3" i="3"/>
  <c r="G34" i="2" s="1"/>
  <c r="E3" i="3"/>
  <c r="AD2" i="3"/>
  <c r="AE33" i="2" s="1"/>
  <c r="AC2" i="3"/>
  <c r="AD33" i="2" s="1"/>
  <c r="AB2" i="3"/>
  <c r="AC33" i="2" s="1"/>
  <c r="AA2" i="3"/>
  <c r="AB33" i="2" s="1"/>
  <c r="Z2" i="3"/>
  <c r="AA33" i="2" s="1"/>
  <c r="Y2" i="3"/>
  <c r="Z33" i="2" s="1"/>
  <c r="X2" i="3"/>
  <c r="Y33" i="2" s="1"/>
  <c r="W2" i="3"/>
  <c r="X33" i="2" s="1"/>
  <c r="V2" i="3"/>
  <c r="W33" i="2" s="1"/>
  <c r="U2" i="3"/>
  <c r="V33" i="2" s="1"/>
  <c r="T2" i="3"/>
  <c r="U33" i="2" s="1"/>
  <c r="S2" i="3"/>
  <c r="T33" i="2" s="1"/>
  <c r="R2" i="3"/>
  <c r="S33" i="2" s="1"/>
  <c r="Q2" i="3"/>
  <c r="R33" i="2" s="1"/>
  <c r="P2" i="3"/>
  <c r="Q33" i="2" s="1"/>
  <c r="O2" i="3"/>
  <c r="P33" i="2" s="1"/>
  <c r="N2" i="3"/>
  <c r="O33" i="2" s="1"/>
  <c r="M2" i="3"/>
  <c r="N33" i="2" s="1"/>
  <c r="L2" i="3"/>
  <c r="M33" i="2" s="1"/>
  <c r="K2" i="3"/>
  <c r="L33" i="2" s="1"/>
  <c r="J2" i="3"/>
  <c r="K33" i="2" s="1"/>
  <c r="I2" i="3"/>
  <c r="J33" i="2" s="1"/>
  <c r="H2" i="3"/>
  <c r="I33" i="2" s="1"/>
  <c r="G2" i="3"/>
  <c r="H33" i="2" s="1"/>
  <c r="F2" i="3"/>
  <c r="G33" i="2" s="1"/>
  <c r="E2" i="3"/>
  <c r="F33" i="2" s="1"/>
  <c r="E5" i="3"/>
  <c r="F36" i="2" s="1"/>
  <c r="S101" i="3" l="1"/>
  <c r="P101" i="3"/>
  <c r="M101" i="3"/>
  <c r="J101" i="3"/>
  <c r="AE115" i="3"/>
  <c r="AE64" i="3"/>
  <c r="AE62" i="3"/>
  <c r="AE65" i="3"/>
  <c r="AE113" i="3"/>
  <c r="AE116" i="3"/>
  <c r="E36" i="3"/>
  <c r="F36" i="3" s="1"/>
  <c r="G36" i="3" s="1"/>
  <c r="H36" i="3" s="1"/>
  <c r="I36" i="3" s="1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T36" i="3" s="1"/>
  <c r="U36" i="3" s="1"/>
  <c r="V36" i="3" s="1"/>
  <c r="W36" i="3" s="1"/>
  <c r="X36" i="3" s="1"/>
  <c r="F37" i="2"/>
  <c r="C12" i="1"/>
  <c r="E38" i="2"/>
  <c r="E33" i="3"/>
  <c r="F33" i="3" s="1"/>
  <c r="G33" i="3" s="1"/>
  <c r="H33" i="3" s="1"/>
  <c r="I33" i="3" s="1"/>
  <c r="J33" i="3" s="1"/>
  <c r="K33" i="3" s="1"/>
  <c r="L33" i="3" s="1"/>
  <c r="M33" i="3" s="1"/>
  <c r="N33" i="3" s="1"/>
  <c r="O33" i="3" s="1"/>
  <c r="P33" i="3" s="1"/>
  <c r="Q33" i="3" s="1"/>
  <c r="R33" i="3" s="1"/>
  <c r="S33" i="3" s="1"/>
  <c r="T33" i="3" s="1"/>
  <c r="U33" i="3" s="1"/>
  <c r="V33" i="3" s="1"/>
  <c r="W33" i="3" s="1"/>
  <c r="X33" i="3" s="1"/>
  <c r="D34" i="2" s="1"/>
  <c r="F34" i="2"/>
  <c r="E89" i="3"/>
  <c r="E90" i="3" s="1"/>
  <c r="N49" i="3"/>
  <c r="M75" i="3"/>
  <c r="N75" i="3" s="1"/>
  <c r="O75" i="3" s="1"/>
  <c r="P75" i="3" s="1"/>
  <c r="Q75" i="3" s="1"/>
  <c r="R75" i="3" s="1"/>
  <c r="S75" i="3" s="1"/>
  <c r="T75" i="3" s="1"/>
  <c r="U80" i="3"/>
  <c r="U131" i="3"/>
  <c r="Y80" i="3"/>
  <c r="Y131" i="3"/>
  <c r="V131" i="3"/>
  <c r="V80" i="3"/>
  <c r="W48" i="3"/>
  <c r="W131" i="3"/>
  <c r="W80" i="3"/>
  <c r="X131" i="3"/>
  <c r="X80" i="3"/>
  <c r="Z80" i="3"/>
  <c r="Z131" i="3"/>
  <c r="E118" i="3"/>
  <c r="K49" i="3"/>
  <c r="G45" i="3"/>
  <c r="E32" i="3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E119" i="3"/>
  <c r="E121" i="3" s="1"/>
  <c r="D107" i="3"/>
  <c r="F20" i="2" s="1"/>
  <c r="Y115" i="3"/>
  <c r="Z115" i="3" s="1"/>
  <c r="AA115" i="3" s="1"/>
  <c r="AB115" i="3" s="1"/>
  <c r="AC115" i="3" s="1"/>
  <c r="AD115" i="3" s="1"/>
  <c r="AE128" i="3"/>
  <c r="C108" i="3"/>
  <c r="Y128" i="3"/>
  <c r="Z128" i="3" s="1"/>
  <c r="AA128" i="3" s="1"/>
  <c r="AB128" i="3" s="1"/>
  <c r="AC128" i="3" s="1"/>
  <c r="AD128" i="3" s="1"/>
  <c r="AE127" i="3"/>
  <c r="C107" i="3"/>
  <c r="Y127" i="3"/>
  <c r="Z127" i="3" s="1"/>
  <c r="AA127" i="3" s="1"/>
  <c r="AB127" i="3" s="1"/>
  <c r="AC127" i="3" s="1"/>
  <c r="AD127" i="3" s="1"/>
  <c r="AE138" i="3"/>
  <c r="Y138" i="3"/>
  <c r="Z138" i="3" s="1"/>
  <c r="AA138" i="3" s="1"/>
  <c r="AB138" i="3" s="1"/>
  <c r="AC138" i="3" s="1"/>
  <c r="AD138" i="3" s="1"/>
  <c r="AE136" i="3"/>
  <c r="Y136" i="3"/>
  <c r="Z136" i="3" s="1"/>
  <c r="AA136" i="3" s="1"/>
  <c r="AB136" i="3" s="1"/>
  <c r="AC136" i="3" s="1"/>
  <c r="AD136" i="3" s="1"/>
  <c r="D105" i="3"/>
  <c r="F18" i="2" s="1"/>
  <c r="Y113" i="3"/>
  <c r="Z113" i="3" s="1"/>
  <c r="AA113" i="3" s="1"/>
  <c r="AB113" i="3" s="1"/>
  <c r="AC113" i="3" s="1"/>
  <c r="AD113" i="3" s="1"/>
  <c r="AE137" i="3"/>
  <c r="Y137" i="3"/>
  <c r="Z137" i="3" s="1"/>
  <c r="AA137" i="3" s="1"/>
  <c r="AB137" i="3" s="1"/>
  <c r="AC137" i="3" s="1"/>
  <c r="AD137" i="3" s="1"/>
  <c r="Y114" i="3"/>
  <c r="Z114" i="3" s="1"/>
  <c r="AA114" i="3" s="1"/>
  <c r="AB114" i="3" s="1"/>
  <c r="AC114" i="3" s="1"/>
  <c r="AD114" i="3" s="1"/>
  <c r="E120" i="3"/>
  <c r="F126" i="3"/>
  <c r="G126" i="3" s="1"/>
  <c r="H126" i="3" s="1"/>
  <c r="I126" i="3" s="1"/>
  <c r="J126" i="3" s="1"/>
  <c r="K126" i="3" s="1"/>
  <c r="L126" i="3" s="1"/>
  <c r="M126" i="3" s="1"/>
  <c r="N126" i="3" s="1"/>
  <c r="O126" i="3" s="1"/>
  <c r="P126" i="3" s="1"/>
  <c r="Q126" i="3" s="1"/>
  <c r="R126" i="3" s="1"/>
  <c r="S126" i="3" s="1"/>
  <c r="T126" i="3" s="1"/>
  <c r="U126" i="3" s="1"/>
  <c r="V126" i="3" s="1"/>
  <c r="W126" i="3" s="1"/>
  <c r="X126" i="3" s="1"/>
  <c r="D106" i="3" s="1"/>
  <c r="F19" i="2" s="1"/>
  <c r="E130" i="3"/>
  <c r="D108" i="3"/>
  <c r="F21" i="2" s="1"/>
  <c r="Y116" i="3"/>
  <c r="Z116" i="3" s="1"/>
  <c r="AA116" i="3" s="1"/>
  <c r="AB116" i="3" s="1"/>
  <c r="AC116" i="3" s="1"/>
  <c r="AD116" i="3" s="1"/>
  <c r="AE125" i="3"/>
  <c r="C105" i="3"/>
  <c r="Y125" i="3"/>
  <c r="Z125" i="3" s="1"/>
  <c r="AA125" i="3" s="1"/>
  <c r="AB125" i="3" s="1"/>
  <c r="AC125" i="3" s="1"/>
  <c r="AD125" i="3" s="1"/>
  <c r="AE135" i="3"/>
  <c r="Y135" i="3"/>
  <c r="Z135" i="3" s="1"/>
  <c r="AA135" i="3" s="1"/>
  <c r="AB135" i="3" s="1"/>
  <c r="AC135" i="3" s="1"/>
  <c r="AD135" i="3" s="1"/>
  <c r="E140" i="3"/>
  <c r="E141" i="3" s="1"/>
  <c r="F134" i="3"/>
  <c r="F119" i="3"/>
  <c r="F118" i="3"/>
  <c r="G119" i="3"/>
  <c r="G118" i="3"/>
  <c r="H112" i="3"/>
  <c r="I124" i="3"/>
  <c r="G79" i="3"/>
  <c r="E79" i="3"/>
  <c r="E80" i="3" s="1"/>
  <c r="F83" i="3"/>
  <c r="F89" i="3" s="1"/>
  <c r="F90" i="3" s="1"/>
  <c r="G69" i="3"/>
  <c r="D54" i="3"/>
  <c r="F13" i="2" s="1"/>
  <c r="Y62" i="3"/>
  <c r="Z62" i="3" s="1"/>
  <c r="AA62" i="3" s="1"/>
  <c r="AB62" i="3" s="1"/>
  <c r="AC62" i="3" s="1"/>
  <c r="AD62" i="3" s="1"/>
  <c r="AE84" i="3"/>
  <c r="Y84" i="3"/>
  <c r="Z84" i="3" s="1"/>
  <c r="AA84" i="3" s="1"/>
  <c r="AB84" i="3" s="1"/>
  <c r="AC84" i="3" s="1"/>
  <c r="AD84" i="3" s="1"/>
  <c r="AE86" i="3"/>
  <c r="Y86" i="3"/>
  <c r="Z86" i="3" s="1"/>
  <c r="AA86" i="3" s="1"/>
  <c r="AB86" i="3" s="1"/>
  <c r="AC86" i="3" s="1"/>
  <c r="AD86" i="3" s="1"/>
  <c r="AE85" i="3"/>
  <c r="Y85" i="3"/>
  <c r="Z85" i="3" s="1"/>
  <c r="AA85" i="3" s="1"/>
  <c r="AB85" i="3" s="1"/>
  <c r="AC85" i="3" s="1"/>
  <c r="AD85" i="3" s="1"/>
  <c r="D57" i="3"/>
  <c r="F16" i="2" s="1"/>
  <c r="Y65" i="3"/>
  <c r="Z65" i="3" s="1"/>
  <c r="AA65" i="3" s="1"/>
  <c r="AB65" i="3" s="1"/>
  <c r="AC65" i="3" s="1"/>
  <c r="AD65" i="3" s="1"/>
  <c r="AE76" i="3"/>
  <c r="C56" i="3"/>
  <c r="Y76" i="3"/>
  <c r="Z76" i="3" s="1"/>
  <c r="AA76" i="3" s="1"/>
  <c r="AB76" i="3" s="1"/>
  <c r="AC76" i="3" s="1"/>
  <c r="AD76" i="3" s="1"/>
  <c r="AE87" i="3"/>
  <c r="Y87" i="3"/>
  <c r="Z87" i="3" s="1"/>
  <c r="AA87" i="3" s="1"/>
  <c r="AB87" i="3" s="1"/>
  <c r="AC87" i="3" s="1"/>
  <c r="AD87" i="3" s="1"/>
  <c r="D56" i="3"/>
  <c r="F15" i="2" s="1"/>
  <c r="Y64" i="3"/>
  <c r="Z64" i="3" s="1"/>
  <c r="AA64" i="3" s="1"/>
  <c r="AB64" i="3" s="1"/>
  <c r="AC64" i="3" s="1"/>
  <c r="AD64" i="3" s="1"/>
  <c r="AE77" i="3"/>
  <c r="C57" i="3"/>
  <c r="Y77" i="3"/>
  <c r="Z77" i="3" s="1"/>
  <c r="AA77" i="3" s="1"/>
  <c r="AB77" i="3" s="1"/>
  <c r="AC77" i="3" s="1"/>
  <c r="AD77" i="3" s="1"/>
  <c r="C54" i="3"/>
  <c r="AE74" i="3"/>
  <c r="Y74" i="3"/>
  <c r="Z74" i="3" s="1"/>
  <c r="AA74" i="3" s="1"/>
  <c r="AB74" i="3" s="1"/>
  <c r="AC74" i="3" s="1"/>
  <c r="AD74" i="3" s="1"/>
  <c r="Y63" i="3"/>
  <c r="Z63" i="3" s="1"/>
  <c r="AA63" i="3" s="1"/>
  <c r="AB63" i="3" s="1"/>
  <c r="AC63" i="3" s="1"/>
  <c r="AD63" i="3" s="1"/>
  <c r="F68" i="3"/>
  <c r="F67" i="3"/>
  <c r="F69" i="3"/>
  <c r="F79" i="3"/>
  <c r="F80" i="3" s="1"/>
  <c r="H73" i="3"/>
  <c r="E69" i="3"/>
  <c r="G67" i="3"/>
  <c r="G68" i="3"/>
  <c r="H61" i="3"/>
  <c r="E68" i="3"/>
  <c r="E67" i="3"/>
  <c r="O48" i="3"/>
  <c r="S48" i="3"/>
  <c r="AA48" i="3"/>
  <c r="R49" i="3"/>
  <c r="V49" i="3"/>
  <c r="Z49" i="3"/>
  <c r="AD49" i="3"/>
  <c r="H45" i="3"/>
  <c r="L49" i="3"/>
  <c r="P47" i="3"/>
  <c r="T47" i="3"/>
  <c r="X47" i="3"/>
  <c r="AB47" i="3"/>
  <c r="M48" i="3"/>
  <c r="Q49" i="3"/>
  <c r="U49" i="3"/>
  <c r="Y49" i="3"/>
  <c r="AC49" i="3"/>
  <c r="G49" i="3"/>
  <c r="E46" i="3"/>
  <c r="P45" i="3"/>
  <c r="T45" i="3"/>
  <c r="X45" i="3"/>
  <c r="AB45" i="3"/>
  <c r="AB101" i="3" s="1"/>
  <c r="O46" i="3"/>
  <c r="S46" i="3"/>
  <c r="S29" i="3" s="1"/>
  <c r="W46" i="3"/>
  <c r="W29" i="3" s="1"/>
  <c r="AA46" i="3"/>
  <c r="AA29" i="3" s="1"/>
  <c r="G47" i="3"/>
  <c r="Q47" i="3"/>
  <c r="U47" i="3"/>
  <c r="Y47" i="3"/>
  <c r="AC47" i="3"/>
  <c r="P48" i="3"/>
  <c r="T48" i="3"/>
  <c r="X48" i="3"/>
  <c r="AB48" i="3"/>
  <c r="O49" i="3"/>
  <c r="S49" i="3"/>
  <c r="W49" i="3"/>
  <c r="AA49" i="3"/>
  <c r="E10" i="3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E22" i="3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AE22" i="3" s="1"/>
  <c r="Q45" i="3"/>
  <c r="Q101" i="3" s="1"/>
  <c r="U45" i="3"/>
  <c r="Y45" i="3"/>
  <c r="AC45" i="3"/>
  <c r="AC152" i="3" s="1"/>
  <c r="P46" i="3"/>
  <c r="P29" i="3" s="1"/>
  <c r="T46" i="3"/>
  <c r="X46" i="3"/>
  <c r="X29" i="3" s="1"/>
  <c r="AB46" i="3"/>
  <c r="AB29" i="3" s="1"/>
  <c r="N47" i="3"/>
  <c r="R47" i="3"/>
  <c r="V47" i="3"/>
  <c r="Z47" i="3"/>
  <c r="AD47" i="3"/>
  <c r="Q48" i="3"/>
  <c r="U48" i="3"/>
  <c r="Y48" i="3"/>
  <c r="AC48" i="3"/>
  <c r="P49" i="3"/>
  <c r="T49" i="3"/>
  <c r="X49" i="3"/>
  <c r="AB49" i="3"/>
  <c r="L48" i="3"/>
  <c r="E11" i="3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E23" i="3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AE23" i="3" s="1"/>
  <c r="N45" i="3"/>
  <c r="N101" i="3" s="1"/>
  <c r="R45" i="3"/>
  <c r="V45" i="3"/>
  <c r="Z45" i="3"/>
  <c r="AD45" i="3"/>
  <c r="AD101" i="3" s="1"/>
  <c r="Q46" i="3"/>
  <c r="U46" i="3"/>
  <c r="U29" i="3" s="1"/>
  <c r="Y46" i="3"/>
  <c r="Y29" i="3" s="1"/>
  <c r="AC46" i="3"/>
  <c r="AC29" i="3" s="1"/>
  <c r="O47" i="3"/>
  <c r="S47" i="3"/>
  <c r="W47" i="3"/>
  <c r="AA47" i="3"/>
  <c r="N48" i="3"/>
  <c r="R48" i="3"/>
  <c r="V48" i="3"/>
  <c r="Z48" i="3"/>
  <c r="AD48" i="3"/>
  <c r="G48" i="3"/>
  <c r="E14" i="3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E26" i="3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W26" i="3" s="1"/>
  <c r="X26" i="3" s="1"/>
  <c r="AE26" i="3" s="1"/>
  <c r="O45" i="3"/>
  <c r="S45" i="3"/>
  <c r="W45" i="3"/>
  <c r="AA45" i="3"/>
  <c r="AA152" i="3" s="1"/>
  <c r="N46" i="3"/>
  <c r="O101" i="3" s="1"/>
  <c r="R46" i="3"/>
  <c r="R29" i="3" s="1"/>
  <c r="V46" i="3"/>
  <c r="V29" i="3" s="1"/>
  <c r="Z46" i="3"/>
  <c r="Z29" i="3" s="1"/>
  <c r="AD46" i="3"/>
  <c r="AD29" i="3" s="1"/>
  <c r="I48" i="3"/>
  <c r="J48" i="3"/>
  <c r="M45" i="3"/>
  <c r="M47" i="3"/>
  <c r="M49" i="3"/>
  <c r="M46" i="3"/>
  <c r="M29" i="3" s="1"/>
  <c r="L47" i="3"/>
  <c r="L45" i="3"/>
  <c r="L46" i="3"/>
  <c r="L29" i="3" s="1"/>
  <c r="K45" i="3"/>
  <c r="K46" i="3"/>
  <c r="L101" i="3" s="1"/>
  <c r="K48" i="3"/>
  <c r="G46" i="3"/>
  <c r="F48" i="3"/>
  <c r="K47" i="3"/>
  <c r="J45" i="3"/>
  <c r="J47" i="3"/>
  <c r="J49" i="3"/>
  <c r="J46" i="3"/>
  <c r="J29" i="3" s="1"/>
  <c r="I47" i="3"/>
  <c r="I46" i="3"/>
  <c r="I29" i="3" s="1"/>
  <c r="I45" i="3"/>
  <c r="I49" i="3"/>
  <c r="H46" i="3"/>
  <c r="H47" i="3"/>
  <c r="H48" i="3"/>
  <c r="H49" i="3"/>
  <c r="F45" i="3"/>
  <c r="F49" i="3"/>
  <c r="F46" i="3"/>
  <c r="F47" i="3"/>
  <c r="E12" i="3"/>
  <c r="F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E49" i="3"/>
  <c r="E24" i="3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T24" i="3" s="1"/>
  <c r="U24" i="3" s="1"/>
  <c r="V24" i="3" s="1"/>
  <c r="W24" i="3" s="1"/>
  <c r="X24" i="3" s="1"/>
  <c r="AE24" i="3" s="1"/>
  <c r="E48" i="3"/>
  <c r="E34" i="3"/>
  <c r="F34" i="3" s="1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  <c r="X34" i="3" s="1"/>
  <c r="D35" i="2" s="1"/>
  <c r="E35" i="3"/>
  <c r="F35" i="3" s="1"/>
  <c r="G35" i="3" s="1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D36" i="2" s="1"/>
  <c r="E13" i="3"/>
  <c r="E25" i="3"/>
  <c r="E45" i="3"/>
  <c r="E50" i="3" s="1"/>
  <c r="E47" i="3"/>
  <c r="K101" i="3" l="1"/>
  <c r="R101" i="3"/>
  <c r="I101" i="3"/>
  <c r="G101" i="3"/>
  <c r="H101" i="3"/>
  <c r="H152" i="3"/>
  <c r="H50" i="3"/>
  <c r="G83" i="3"/>
  <c r="G89" i="3" s="1"/>
  <c r="AE114" i="3"/>
  <c r="E20" i="2"/>
  <c r="C52" i="2"/>
  <c r="C50" i="2"/>
  <c r="E18" i="2"/>
  <c r="E21" i="2"/>
  <c r="C53" i="2"/>
  <c r="C42" i="2"/>
  <c r="E13" i="2"/>
  <c r="E15" i="2"/>
  <c r="C44" i="2"/>
  <c r="E16" i="2"/>
  <c r="C45" i="2"/>
  <c r="Y36" i="3"/>
  <c r="Z36" i="3" s="1"/>
  <c r="AA36" i="3" s="1"/>
  <c r="AB36" i="3" s="1"/>
  <c r="AC36" i="3" s="1"/>
  <c r="AD36" i="3" s="1"/>
  <c r="D37" i="2"/>
  <c r="Y32" i="3"/>
  <c r="Z32" i="3" s="1"/>
  <c r="AA32" i="3" s="1"/>
  <c r="AB32" i="3" s="1"/>
  <c r="AC32" i="3" s="1"/>
  <c r="AD32" i="3" s="1"/>
  <c r="D33" i="2"/>
  <c r="G70" i="3"/>
  <c r="F70" i="3"/>
  <c r="AB152" i="3"/>
  <c r="AA101" i="3"/>
  <c r="AD152" i="3"/>
  <c r="AC101" i="3"/>
  <c r="Y10" i="3"/>
  <c r="Z10" i="3" s="1"/>
  <c r="AA10" i="3" s="1"/>
  <c r="AB10" i="3" s="1"/>
  <c r="AC10" i="3" s="1"/>
  <c r="AD10" i="3" s="1"/>
  <c r="AE10" i="3"/>
  <c r="E152" i="3"/>
  <c r="Y12" i="3"/>
  <c r="Z12" i="3" s="1"/>
  <c r="AA12" i="3" s="1"/>
  <c r="AB12" i="3" s="1"/>
  <c r="AC12" i="3" s="1"/>
  <c r="AD12" i="3" s="1"/>
  <c r="AE12" i="3"/>
  <c r="Y14" i="3"/>
  <c r="Z14" i="3" s="1"/>
  <c r="AA14" i="3" s="1"/>
  <c r="AB14" i="3" s="1"/>
  <c r="AC14" i="3" s="1"/>
  <c r="AD14" i="3" s="1"/>
  <c r="AE14" i="3"/>
  <c r="U75" i="3"/>
  <c r="V75" i="3" s="1"/>
  <c r="W75" i="3" s="1"/>
  <c r="X75" i="3" s="1"/>
  <c r="AE63" i="3" s="1"/>
  <c r="Y11" i="3"/>
  <c r="Z11" i="3" s="1"/>
  <c r="AA11" i="3" s="1"/>
  <c r="AB11" i="3" s="1"/>
  <c r="AC11" i="3" s="1"/>
  <c r="AD11" i="3" s="1"/>
  <c r="AE11" i="3"/>
  <c r="F152" i="3"/>
  <c r="V152" i="3"/>
  <c r="V101" i="3"/>
  <c r="Y101" i="3"/>
  <c r="Y152" i="3"/>
  <c r="T101" i="3"/>
  <c r="N152" i="3"/>
  <c r="P152" i="3"/>
  <c r="S152" i="3"/>
  <c r="T152" i="3"/>
  <c r="U101" i="3"/>
  <c r="U152" i="3"/>
  <c r="W50" i="3"/>
  <c r="W152" i="3"/>
  <c r="W101" i="3"/>
  <c r="I152" i="3"/>
  <c r="M152" i="3"/>
  <c r="Q152" i="3"/>
  <c r="Z152" i="3"/>
  <c r="Z101" i="3"/>
  <c r="X101" i="3"/>
  <c r="X152" i="3"/>
  <c r="G152" i="3"/>
  <c r="J152" i="3"/>
  <c r="K152" i="3"/>
  <c r="L152" i="3"/>
  <c r="O152" i="3"/>
  <c r="R152" i="3"/>
  <c r="F130" i="3"/>
  <c r="G120" i="3"/>
  <c r="F120" i="3"/>
  <c r="G130" i="3"/>
  <c r="G131" i="3" s="1"/>
  <c r="B54" i="3"/>
  <c r="H130" i="3"/>
  <c r="B107" i="3"/>
  <c r="F92" i="3"/>
  <c r="G50" i="3"/>
  <c r="E143" i="3"/>
  <c r="E144" i="3" s="1"/>
  <c r="E109" i="3" s="1"/>
  <c r="E101" i="3"/>
  <c r="F101" i="3"/>
  <c r="B105" i="3"/>
  <c r="B108" i="3"/>
  <c r="G121" i="3"/>
  <c r="H119" i="3"/>
  <c r="H121" i="3" s="1"/>
  <c r="H118" i="3"/>
  <c r="I112" i="3"/>
  <c r="H120" i="3"/>
  <c r="F140" i="3"/>
  <c r="F141" i="3" s="1"/>
  <c r="G134" i="3"/>
  <c r="B57" i="3"/>
  <c r="F121" i="3"/>
  <c r="B56" i="3"/>
  <c r="I130" i="3"/>
  <c r="I131" i="3" s="1"/>
  <c r="J124" i="3"/>
  <c r="AE126" i="3"/>
  <c r="Y126" i="3"/>
  <c r="Z126" i="3" s="1"/>
  <c r="AA126" i="3" s="1"/>
  <c r="AB126" i="3" s="1"/>
  <c r="AC126" i="3" s="1"/>
  <c r="AD126" i="3" s="1"/>
  <c r="C106" i="3"/>
  <c r="H67" i="3"/>
  <c r="H68" i="3"/>
  <c r="H70" i="3" s="1"/>
  <c r="H69" i="3"/>
  <c r="I61" i="3"/>
  <c r="E70" i="3"/>
  <c r="H79" i="3"/>
  <c r="I73" i="3"/>
  <c r="H83" i="3"/>
  <c r="AA50" i="3"/>
  <c r="AD50" i="3"/>
  <c r="R50" i="3"/>
  <c r="Q50" i="3"/>
  <c r="P50" i="3"/>
  <c r="T50" i="3"/>
  <c r="Z50" i="3"/>
  <c r="AC50" i="3"/>
  <c r="AB50" i="3"/>
  <c r="V50" i="3"/>
  <c r="Y50" i="3"/>
  <c r="X50" i="3"/>
  <c r="S50" i="3"/>
  <c r="U50" i="3"/>
  <c r="E16" i="3"/>
  <c r="F50" i="3"/>
  <c r="O50" i="3"/>
  <c r="M50" i="3"/>
  <c r="N50" i="3"/>
  <c r="AE36" i="3"/>
  <c r="AE32" i="3"/>
  <c r="Y23" i="3"/>
  <c r="Z23" i="3" s="1"/>
  <c r="AA23" i="3" s="1"/>
  <c r="AB23" i="3" s="1"/>
  <c r="AC23" i="3" s="1"/>
  <c r="AD23" i="3" s="1"/>
  <c r="D6" i="3"/>
  <c r="F11" i="2" s="1"/>
  <c r="Y24" i="3"/>
  <c r="Z24" i="3" s="1"/>
  <c r="AA24" i="3" s="1"/>
  <c r="AB24" i="3" s="1"/>
  <c r="AC24" i="3" s="1"/>
  <c r="AD24" i="3" s="1"/>
  <c r="C6" i="3"/>
  <c r="I50" i="3"/>
  <c r="D4" i="3"/>
  <c r="F9" i="2" s="1"/>
  <c r="C4" i="3"/>
  <c r="Y26" i="3"/>
  <c r="Z26" i="3" s="1"/>
  <c r="AA26" i="3" s="1"/>
  <c r="AB26" i="3" s="1"/>
  <c r="AC26" i="3" s="1"/>
  <c r="AD26" i="3" s="1"/>
  <c r="C2" i="3"/>
  <c r="F38" i="3"/>
  <c r="F39" i="3" s="1"/>
  <c r="Y22" i="3"/>
  <c r="Z22" i="3" s="1"/>
  <c r="AA22" i="3" s="1"/>
  <c r="AB22" i="3" s="1"/>
  <c r="AC22" i="3" s="1"/>
  <c r="AD22" i="3" s="1"/>
  <c r="L50" i="3"/>
  <c r="K50" i="3"/>
  <c r="J38" i="3"/>
  <c r="J39" i="3" s="1"/>
  <c r="U38" i="3"/>
  <c r="U39" i="3" s="1"/>
  <c r="K38" i="3"/>
  <c r="K39" i="3" s="1"/>
  <c r="J50" i="3"/>
  <c r="D3" i="3"/>
  <c r="F8" i="2" s="1"/>
  <c r="Y33" i="3"/>
  <c r="Z33" i="3" s="1"/>
  <c r="AA33" i="3" s="1"/>
  <c r="AB33" i="3" s="1"/>
  <c r="AC33" i="3" s="1"/>
  <c r="AD33" i="3" s="1"/>
  <c r="AE33" i="3"/>
  <c r="C3" i="3"/>
  <c r="Y34" i="3"/>
  <c r="Z34" i="3" s="1"/>
  <c r="AA34" i="3" s="1"/>
  <c r="AB34" i="3" s="1"/>
  <c r="AC34" i="3" s="1"/>
  <c r="AD34" i="3" s="1"/>
  <c r="AE34" i="3"/>
  <c r="E17" i="3"/>
  <c r="E19" i="3" s="1"/>
  <c r="T38" i="3"/>
  <c r="T39" i="3" s="1"/>
  <c r="V38" i="3"/>
  <c r="X38" i="3"/>
  <c r="X39" i="3" s="1"/>
  <c r="N38" i="3"/>
  <c r="N39" i="3" s="1"/>
  <c r="G38" i="3"/>
  <c r="G39" i="3" s="1"/>
  <c r="I38" i="3"/>
  <c r="I39" i="3" s="1"/>
  <c r="H38" i="3"/>
  <c r="H39" i="3" s="1"/>
  <c r="O38" i="3"/>
  <c r="O39" i="3" s="1"/>
  <c r="F25" i="3"/>
  <c r="E28" i="3"/>
  <c r="E29" i="3" s="1"/>
  <c r="Y35" i="3"/>
  <c r="AE35" i="3"/>
  <c r="E38" i="3"/>
  <c r="E39" i="3" s="1"/>
  <c r="Q38" i="3"/>
  <c r="Q39" i="3" s="1"/>
  <c r="F13" i="3"/>
  <c r="E18" i="3"/>
  <c r="P38" i="3"/>
  <c r="P39" i="3" s="1"/>
  <c r="R38" i="3"/>
  <c r="R39" i="3" s="1"/>
  <c r="S38" i="3"/>
  <c r="S39" i="3" s="1"/>
  <c r="M38" i="3"/>
  <c r="M39" i="3" s="1"/>
  <c r="L38" i="3"/>
  <c r="L39" i="3" s="1"/>
  <c r="W38" i="3"/>
  <c r="W39" i="3" s="1"/>
  <c r="D2" i="3"/>
  <c r="F7" i="2" s="1"/>
  <c r="B3" i="3" l="1"/>
  <c r="D8" i="2" s="1"/>
  <c r="B106" i="3"/>
  <c r="B51" i="2" s="1"/>
  <c r="V39" i="3"/>
  <c r="G90" i="3"/>
  <c r="G92" i="3" s="1"/>
  <c r="D20" i="2"/>
  <c r="B52" i="2"/>
  <c r="B53" i="2"/>
  <c r="D21" i="2"/>
  <c r="D28" i="1"/>
  <c r="F54" i="2"/>
  <c r="C51" i="2"/>
  <c r="E19" i="2"/>
  <c r="B50" i="2"/>
  <c r="D18" i="2"/>
  <c r="B45" i="2"/>
  <c r="D16" i="2"/>
  <c r="D13" i="2"/>
  <c r="B42" i="2"/>
  <c r="D15" i="2"/>
  <c r="B44" i="2"/>
  <c r="C34" i="2"/>
  <c r="E8" i="2"/>
  <c r="E7" i="2"/>
  <c r="C33" i="2"/>
  <c r="E11" i="2"/>
  <c r="C37" i="2"/>
  <c r="E9" i="2"/>
  <c r="C35" i="2"/>
  <c r="B6" i="3"/>
  <c r="B4" i="3"/>
  <c r="J131" i="3"/>
  <c r="Y75" i="3"/>
  <c r="Z75" i="3" s="1"/>
  <c r="AA75" i="3" s="1"/>
  <c r="AB75" i="3" s="1"/>
  <c r="AC75" i="3" s="1"/>
  <c r="AD75" i="3" s="1"/>
  <c r="D55" i="3"/>
  <c r="F14" i="2" s="1"/>
  <c r="AE75" i="3"/>
  <c r="B55" i="3" s="1"/>
  <c r="C55" i="3"/>
  <c r="F143" i="3"/>
  <c r="F144" i="3" s="1"/>
  <c r="F109" i="3" s="1"/>
  <c r="E92" i="3"/>
  <c r="E93" i="3" s="1"/>
  <c r="F93" i="3" s="1"/>
  <c r="J130" i="3"/>
  <c r="K124" i="3"/>
  <c r="I118" i="3"/>
  <c r="I119" i="3"/>
  <c r="I121" i="3" s="1"/>
  <c r="J112" i="3"/>
  <c r="I120" i="3"/>
  <c r="G140" i="3"/>
  <c r="H134" i="3"/>
  <c r="H89" i="3"/>
  <c r="I83" i="3"/>
  <c r="I79" i="3"/>
  <c r="I80" i="3" s="1"/>
  <c r="J73" i="3"/>
  <c r="I68" i="3"/>
  <c r="I70" i="3" s="1"/>
  <c r="I67" i="3"/>
  <c r="J61" i="3"/>
  <c r="I69" i="3"/>
  <c r="E41" i="3"/>
  <c r="G13" i="3"/>
  <c r="F17" i="3"/>
  <c r="F19" i="3" s="1"/>
  <c r="F16" i="3"/>
  <c r="F18" i="3"/>
  <c r="Z35" i="3"/>
  <c r="Y38" i="3"/>
  <c r="Y39" i="3" s="1"/>
  <c r="G25" i="3"/>
  <c r="F28" i="3"/>
  <c r="F29" i="3" s="1"/>
  <c r="B34" i="2" l="1"/>
  <c r="D19" i="2"/>
  <c r="H90" i="3"/>
  <c r="H92" i="3" s="1"/>
  <c r="G141" i="3"/>
  <c r="G143" i="3" s="1"/>
  <c r="G144" i="3" s="1"/>
  <c r="G109" i="3" s="1"/>
  <c r="E28" i="1"/>
  <c r="G54" i="2"/>
  <c r="B43" i="2"/>
  <c r="D14" i="2"/>
  <c r="C43" i="2"/>
  <c r="E14" i="2"/>
  <c r="B35" i="2"/>
  <c r="D9" i="2"/>
  <c r="B37" i="2"/>
  <c r="D11" i="2"/>
  <c r="F58" i="3"/>
  <c r="E20" i="1" s="1"/>
  <c r="G93" i="3"/>
  <c r="G58" i="3" s="1"/>
  <c r="F20" i="1" s="1"/>
  <c r="E58" i="3"/>
  <c r="D20" i="1" s="1"/>
  <c r="J118" i="3"/>
  <c r="J119" i="3"/>
  <c r="J121" i="3" s="1"/>
  <c r="K112" i="3"/>
  <c r="J120" i="3"/>
  <c r="K130" i="3"/>
  <c r="K131" i="3" s="1"/>
  <c r="L124" i="3"/>
  <c r="H140" i="3"/>
  <c r="I134" i="3"/>
  <c r="J68" i="3"/>
  <c r="J70" i="3" s="1"/>
  <c r="J67" i="3"/>
  <c r="K61" i="3"/>
  <c r="J69" i="3"/>
  <c r="J79" i="3"/>
  <c r="J80" i="3" s="1"/>
  <c r="K73" i="3"/>
  <c r="I89" i="3"/>
  <c r="J83" i="3"/>
  <c r="F41" i="3"/>
  <c r="E42" i="3"/>
  <c r="H13" i="3"/>
  <c r="G16" i="3"/>
  <c r="G17" i="3"/>
  <c r="G19" i="3" s="1"/>
  <c r="G18" i="3"/>
  <c r="H25" i="3"/>
  <c r="G28" i="3"/>
  <c r="G29" i="3" s="1"/>
  <c r="AA35" i="3"/>
  <c r="Z38" i="3"/>
  <c r="Z39" i="3" s="1"/>
  <c r="G41" i="3" l="1"/>
  <c r="I90" i="3"/>
  <c r="I92" i="3" s="1"/>
  <c r="H141" i="3"/>
  <c r="H143" i="3" s="1"/>
  <c r="H144" i="3" s="1"/>
  <c r="H109" i="3" s="1"/>
  <c r="F28" i="1"/>
  <c r="H54" i="2"/>
  <c r="H46" i="2"/>
  <c r="G46" i="2"/>
  <c r="F46" i="2"/>
  <c r="H93" i="3"/>
  <c r="H58" i="3" s="1"/>
  <c r="G20" i="1" s="1"/>
  <c r="I140" i="3"/>
  <c r="J134" i="3"/>
  <c r="K119" i="3"/>
  <c r="K121" i="3" s="1"/>
  <c r="K118" i="3"/>
  <c r="L112" i="3"/>
  <c r="K120" i="3"/>
  <c r="L130" i="3"/>
  <c r="L131" i="3" s="1"/>
  <c r="M124" i="3"/>
  <c r="J89" i="3"/>
  <c r="K83" i="3"/>
  <c r="K67" i="3"/>
  <c r="K68" i="3"/>
  <c r="K70" i="3" s="1"/>
  <c r="L61" i="3"/>
  <c r="K69" i="3"/>
  <c r="K79" i="3"/>
  <c r="K80" i="3" s="1"/>
  <c r="L73" i="3"/>
  <c r="F42" i="3"/>
  <c r="E7" i="3"/>
  <c r="D12" i="1" s="1"/>
  <c r="I25" i="3"/>
  <c r="H28" i="3"/>
  <c r="H29" i="3" s="1"/>
  <c r="I13" i="3"/>
  <c r="H18" i="3"/>
  <c r="H17" i="3"/>
  <c r="H19" i="3" s="1"/>
  <c r="H16" i="3"/>
  <c r="AB35" i="3"/>
  <c r="AA38" i="3"/>
  <c r="AA39" i="3" s="1"/>
  <c r="G42" i="3" l="1"/>
  <c r="G7" i="3" s="1"/>
  <c r="F12" i="1" s="1"/>
  <c r="J90" i="3"/>
  <c r="J92" i="3" s="1"/>
  <c r="I141" i="3"/>
  <c r="I143" i="3" s="1"/>
  <c r="G28" i="1"/>
  <c r="I54" i="2"/>
  <c r="I46" i="2"/>
  <c r="F38" i="2"/>
  <c r="I93" i="3"/>
  <c r="I58" i="3" s="1"/>
  <c r="H20" i="1" s="1"/>
  <c r="M130" i="3"/>
  <c r="M131" i="3" s="1"/>
  <c r="N124" i="3"/>
  <c r="L119" i="3"/>
  <c r="L121" i="3" s="1"/>
  <c r="M112" i="3"/>
  <c r="L118" i="3"/>
  <c r="L120" i="3"/>
  <c r="J140" i="3"/>
  <c r="K134" i="3"/>
  <c r="L68" i="3"/>
  <c r="L70" i="3" s="1"/>
  <c r="L67" i="3"/>
  <c r="M61" i="3"/>
  <c r="L69" i="3"/>
  <c r="L79" i="3"/>
  <c r="L80" i="3" s="1"/>
  <c r="M73" i="3"/>
  <c r="K89" i="3"/>
  <c r="L83" i="3"/>
  <c r="F7" i="3"/>
  <c r="E12" i="1" s="1"/>
  <c r="H41" i="3"/>
  <c r="AC35" i="3"/>
  <c r="AB38" i="3"/>
  <c r="AB39" i="3" s="1"/>
  <c r="J13" i="3"/>
  <c r="I18" i="3"/>
  <c r="I17" i="3"/>
  <c r="I19" i="3" s="1"/>
  <c r="I16" i="3"/>
  <c r="J25" i="3"/>
  <c r="I28" i="3"/>
  <c r="H42" i="3" l="1"/>
  <c r="H7" i="3" s="1"/>
  <c r="G12" i="1" s="1"/>
  <c r="K90" i="3"/>
  <c r="K92" i="3" s="1"/>
  <c r="I144" i="3"/>
  <c r="I109" i="3"/>
  <c r="H28" i="1" s="1"/>
  <c r="J141" i="3"/>
  <c r="J143" i="3" s="1"/>
  <c r="J46" i="2"/>
  <c r="H38" i="2"/>
  <c r="G38" i="2"/>
  <c r="J93" i="3"/>
  <c r="J58" i="3" s="1"/>
  <c r="I20" i="1" s="1"/>
  <c r="M118" i="3"/>
  <c r="M119" i="3"/>
  <c r="M121" i="3" s="1"/>
  <c r="M120" i="3"/>
  <c r="N112" i="3"/>
  <c r="N130" i="3"/>
  <c r="N131" i="3" s="1"/>
  <c r="O124" i="3"/>
  <c r="K140" i="3"/>
  <c r="L134" i="3"/>
  <c r="M68" i="3"/>
  <c r="M70" i="3" s="1"/>
  <c r="M67" i="3"/>
  <c r="N61" i="3"/>
  <c r="M69" i="3"/>
  <c r="L89" i="3"/>
  <c r="M83" i="3"/>
  <c r="M79" i="3"/>
  <c r="M80" i="3" s="1"/>
  <c r="N73" i="3"/>
  <c r="I41" i="3"/>
  <c r="K25" i="3"/>
  <c r="J28" i="3"/>
  <c r="K13" i="3"/>
  <c r="J17" i="3"/>
  <c r="J19" i="3" s="1"/>
  <c r="J16" i="3"/>
  <c r="J18" i="3"/>
  <c r="AD35" i="3"/>
  <c r="AD38" i="3" s="1"/>
  <c r="AD39" i="3" s="1"/>
  <c r="AC38" i="3"/>
  <c r="AC39" i="3" s="1"/>
  <c r="I42" i="3" l="1"/>
  <c r="J54" i="2"/>
  <c r="J144" i="3"/>
  <c r="J109" i="3" s="1"/>
  <c r="I28" i="1" s="1"/>
  <c r="L90" i="3"/>
  <c r="L92" i="3" s="1"/>
  <c r="K141" i="3"/>
  <c r="K143" i="3" s="1"/>
  <c r="K93" i="3"/>
  <c r="K58" i="3" s="1"/>
  <c r="K46" i="2"/>
  <c r="I38" i="2"/>
  <c r="L46" i="2" l="1"/>
  <c r="J20" i="1"/>
  <c r="K54" i="2"/>
  <c r="A1" i="3"/>
  <c r="A52" i="3"/>
  <c r="A103" i="3"/>
  <c r="B20" i="2" l="1"/>
  <c r="B19" i="2"/>
  <c r="B18" i="2"/>
  <c r="B21" i="2"/>
  <c r="AG6" i="3"/>
  <c r="AG13" i="3" s="1"/>
  <c r="B17" i="2"/>
  <c r="B16" i="2"/>
  <c r="B15" i="2"/>
  <c r="B14" i="2"/>
  <c r="B13" i="2"/>
  <c r="AG5" i="3"/>
  <c r="AG17" i="3" s="1"/>
  <c r="A27" i="2" s="1"/>
  <c r="A40" i="2" s="1"/>
  <c r="B12" i="2"/>
  <c r="B10" i="2"/>
  <c r="B9" i="2"/>
  <c r="B8" i="2"/>
  <c r="B11" i="2"/>
  <c r="AG4" i="3"/>
  <c r="AG11" i="3" s="1"/>
  <c r="B7" i="2"/>
  <c r="AC41" i="3"/>
  <c r="AC7" i="3" s="1"/>
  <c r="AB12" i="1" s="1"/>
  <c r="AD41" i="3"/>
  <c r="AD7" i="3" s="1"/>
  <c r="AC12" i="1" s="1"/>
  <c r="O130" i="3"/>
  <c r="O131" i="3" s="1"/>
  <c r="P124" i="3"/>
  <c r="K144" i="3"/>
  <c r="K109" i="3"/>
  <c r="L140" i="3"/>
  <c r="M134" i="3"/>
  <c r="N119" i="3"/>
  <c r="N121" i="3" s="1"/>
  <c r="N118" i="3"/>
  <c r="N120" i="3"/>
  <c r="O112" i="3"/>
  <c r="N79" i="3"/>
  <c r="O73" i="3"/>
  <c r="M89" i="3"/>
  <c r="N83" i="3"/>
  <c r="L93" i="3"/>
  <c r="L58" i="3" s="1"/>
  <c r="K20" i="1" s="1"/>
  <c r="N68" i="3"/>
  <c r="N70" i="3" s="1"/>
  <c r="N67" i="3"/>
  <c r="N69" i="3"/>
  <c r="O61" i="3"/>
  <c r="J41" i="3"/>
  <c r="J42" i="3" s="1"/>
  <c r="I7" i="3"/>
  <c r="H12" i="1" s="1"/>
  <c r="L13" i="3"/>
  <c r="K16" i="3"/>
  <c r="K17" i="3"/>
  <c r="K19" i="3" s="1"/>
  <c r="K18" i="3"/>
  <c r="L25" i="3"/>
  <c r="K28" i="3"/>
  <c r="K29" i="3" s="1"/>
  <c r="A55" i="3" l="1"/>
  <c r="A43" i="2" s="1"/>
  <c r="A54" i="3"/>
  <c r="A74" i="3" s="1"/>
  <c r="A56" i="3"/>
  <c r="A44" i="2" s="1"/>
  <c r="A2" i="3"/>
  <c r="A22" i="3" s="1"/>
  <c r="A5" i="3"/>
  <c r="A10" i="2" s="1"/>
  <c r="M90" i="3"/>
  <c r="M92" i="3" s="1"/>
  <c r="L141" i="3"/>
  <c r="L143" i="3" s="1"/>
  <c r="J28" i="1"/>
  <c r="L54" i="2"/>
  <c r="M46" i="2"/>
  <c r="J38" i="2"/>
  <c r="AE38" i="2"/>
  <c r="AD38" i="2"/>
  <c r="A106" i="3"/>
  <c r="A51" i="2" s="1"/>
  <c r="A104" i="3"/>
  <c r="A112" i="3" s="1"/>
  <c r="A53" i="3"/>
  <c r="A12" i="2" s="1"/>
  <c r="A108" i="3"/>
  <c r="A107" i="3"/>
  <c r="A20" i="2" s="1"/>
  <c r="AG12" i="3"/>
  <c r="A57" i="3"/>
  <c r="A45" i="2" s="1"/>
  <c r="A3" i="3"/>
  <c r="A34" i="2" s="1"/>
  <c r="A105" i="3"/>
  <c r="A50" i="2" s="1"/>
  <c r="A6" i="3"/>
  <c r="A11" i="2" s="1"/>
  <c r="A4" i="3"/>
  <c r="A24" i="3" s="1"/>
  <c r="A3" i="2"/>
  <c r="AG18" i="3"/>
  <c r="A28" i="2" s="1"/>
  <c r="A48" i="2" s="1"/>
  <c r="AG16" i="3"/>
  <c r="M140" i="3"/>
  <c r="N134" i="3"/>
  <c r="P130" i="3"/>
  <c r="P131" i="3" s="1"/>
  <c r="Q124" i="3"/>
  <c r="O119" i="3"/>
  <c r="O121" i="3" s="1"/>
  <c r="O118" i="3"/>
  <c r="P112" i="3"/>
  <c r="O120" i="3"/>
  <c r="N89" i="3"/>
  <c r="O83" i="3"/>
  <c r="O67" i="3"/>
  <c r="O68" i="3"/>
  <c r="O70" i="3" s="1"/>
  <c r="O69" i="3"/>
  <c r="P61" i="3"/>
  <c r="O79" i="3"/>
  <c r="O80" i="3" s="1"/>
  <c r="P73" i="3"/>
  <c r="K41" i="3"/>
  <c r="K42" i="3" s="1"/>
  <c r="J7" i="3"/>
  <c r="I12" i="1" s="1"/>
  <c r="M25" i="3"/>
  <c r="L28" i="3"/>
  <c r="M13" i="3"/>
  <c r="L18" i="3"/>
  <c r="L16" i="3"/>
  <c r="L17" i="3"/>
  <c r="L19" i="3" s="1"/>
  <c r="A7" i="2" l="1"/>
  <c r="A10" i="3"/>
  <c r="A33" i="2"/>
  <c r="A32" i="3"/>
  <c r="A35" i="3"/>
  <c r="A13" i="3"/>
  <c r="A36" i="2"/>
  <c r="A25" i="3"/>
  <c r="M93" i="3"/>
  <c r="M58" i="3"/>
  <c r="N90" i="3"/>
  <c r="N92" i="3" s="1"/>
  <c r="L109" i="3"/>
  <c r="K28" i="1" s="1"/>
  <c r="L144" i="3"/>
  <c r="M141" i="3"/>
  <c r="M143" i="3" s="1"/>
  <c r="A62" i="3"/>
  <c r="A42" i="2"/>
  <c r="K38" i="2"/>
  <c r="A134" i="3"/>
  <c r="A49" i="2"/>
  <c r="A114" i="3"/>
  <c r="A124" i="3"/>
  <c r="A126" i="3"/>
  <c r="A19" i="2"/>
  <c r="A17" i="2"/>
  <c r="A136" i="3"/>
  <c r="A86" i="3"/>
  <c r="A73" i="3"/>
  <c r="A64" i="3"/>
  <c r="A13" i="2"/>
  <c r="A15" i="2"/>
  <c r="A41" i="2"/>
  <c r="A84" i="3"/>
  <c r="A61" i="3"/>
  <c r="A83" i="3"/>
  <c r="A63" i="3"/>
  <c r="A137" i="3"/>
  <c r="A135" i="3"/>
  <c r="A127" i="3"/>
  <c r="A75" i="3"/>
  <c r="A18" i="2"/>
  <c r="A52" i="2"/>
  <c r="A115" i="3"/>
  <c r="A9" i="2"/>
  <c r="A76" i="3"/>
  <c r="A21" i="2"/>
  <c r="A128" i="3"/>
  <c r="A53" i="2"/>
  <c r="A138" i="3"/>
  <c r="A116" i="3"/>
  <c r="A34" i="3"/>
  <c r="A8" i="2"/>
  <c r="A14" i="2"/>
  <c r="A23" i="3"/>
  <c r="A33" i="3"/>
  <c r="A12" i="3"/>
  <c r="A36" i="3"/>
  <c r="A11" i="3"/>
  <c r="A26" i="3"/>
  <c r="A87" i="3"/>
  <c r="A16" i="2"/>
  <c r="A35" i="2"/>
  <c r="A77" i="3"/>
  <c r="A85" i="3"/>
  <c r="A14" i="3"/>
  <c r="A125" i="3"/>
  <c r="A65" i="3"/>
  <c r="A113" i="3"/>
  <c r="A37" i="2"/>
  <c r="A4" i="2"/>
  <c r="A2" i="2"/>
  <c r="A26" i="2"/>
  <c r="A32" i="2" s="1"/>
  <c r="L41" i="3"/>
  <c r="L42" i="3" s="1"/>
  <c r="P119" i="3"/>
  <c r="P121" i="3" s="1"/>
  <c r="P118" i="3"/>
  <c r="Q112" i="3"/>
  <c r="P120" i="3"/>
  <c r="Q130" i="3"/>
  <c r="R124" i="3"/>
  <c r="N140" i="3"/>
  <c r="O134" i="3"/>
  <c r="O89" i="3"/>
  <c r="P83" i="3"/>
  <c r="P79" i="3"/>
  <c r="Q73" i="3"/>
  <c r="P67" i="3"/>
  <c r="P68" i="3"/>
  <c r="P70" i="3" s="1"/>
  <c r="P69" i="3"/>
  <c r="Q61" i="3"/>
  <c r="K7" i="3"/>
  <c r="J12" i="1" s="1"/>
  <c r="N25" i="3"/>
  <c r="M28" i="3"/>
  <c r="N13" i="3"/>
  <c r="M18" i="3"/>
  <c r="M17" i="3"/>
  <c r="M19" i="3" s="1"/>
  <c r="M16" i="3"/>
  <c r="N46" i="2" l="1"/>
  <c r="L20" i="1"/>
  <c r="M54" i="2"/>
  <c r="N93" i="3"/>
  <c r="N58" i="3" s="1"/>
  <c r="M20" i="1" s="1"/>
  <c r="M144" i="3"/>
  <c r="M109" i="3" s="1"/>
  <c r="L28" i="1" s="1"/>
  <c r="O90" i="3"/>
  <c r="O92" i="3" s="1"/>
  <c r="N141" i="3"/>
  <c r="N143" i="3" s="1"/>
  <c r="L38" i="2"/>
  <c r="M41" i="3"/>
  <c r="M42" i="3" s="1"/>
  <c r="L7" i="3"/>
  <c r="K12" i="1" s="1"/>
  <c r="O140" i="3"/>
  <c r="P134" i="3"/>
  <c r="Q118" i="3"/>
  <c r="Q119" i="3"/>
  <c r="Q121" i="3" s="1"/>
  <c r="R112" i="3"/>
  <c r="Q120" i="3"/>
  <c r="R130" i="3"/>
  <c r="R131" i="3" s="1"/>
  <c r="S124" i="3"/>
  <c r="Q68" i="3"/>
  <c r="Q70" i="3" s="1"/>
  <c r="Q67" i="3"/>
  <c r="Q69" i="3"/>
  <c r="R61" i="3"/>
  <c r="Q79" i="3"/>
  <c r="Q80" i="3" s="1"/>
  <c r="R73" i="3"/>
  <c r="P89" i="3"/>
  <c r="Q83" i="3"/>
  <c r="O25" i="3"/>
  <c r="N28" i="3"/>
  <c r="N29" i="3" s="1"/>
  <c r="O13" i="3"/>
  <c r="N17" i="3"/>
  <c r="N19" i="3" s="1"/>
  <c r="N16" i="3"/>
  <c r="N18" i="3"/>
  <c r="O46" i="2" l="1"/>
  <c r="O93" i="3"/>
  <c r="O58" i="3" s="1"/>
  <c r="N144" i="3"/>
  <c r="N109" i="3" s="1"/>
  <c r="O54" i="2" s="1"/>
  <c r="N54" i="2"/>
  <c r="P90" i="3"/>
  <c r="P92" i="3" s="1"/>
  <c r="O141" i="3"/>
  <c r="O143" i="3" s="1"/>
  <c r="M38" i="2"/>
  <c r="N41" i="3"/>
  <c r="M7" i="3"/>
  <c r="L12" i="1" s="1"/>
  <c r="R118" i="3"/>
  <c r="R119" i="3"/>
  <c r="R121" i="3" s="1"/>
  <c r="S112" i="3"/>
  <c r="R120" i="3"/>
  <c r="S130" i="3"/>
  <c r="S131" i="3" s="1"/>
  <c r="T124" i="3"/>
  <c r="P140" i="3"/>
  <c r="Q134" i="3"/>
  <c r="Q89" i="3"/>
  <c r="R83" i="3"/>
  <c r="R68" i="3"/>
  <c r="R70" i="3" s="1"/>
  <c r="R67" i="3"/>
  <c r="S61" i="3"/>
  <c r="R69" i="3"/>
  <c r="R79" i="3"/>
  <c r="R80" i="3" s="1"/>
  <c r="S73" i="3"/>
  <c r="P25" i="3"/>
  <c r="O28" i="3"/>
  <c r="O29" i="3" s="1"/>
  <c r="P13" i="3"/>
  <c r="O16" i="3"/>
  <c r="O17" i="3"/>
  <c r="O19" i="3" s="1"/>
  <c r="O18" i="3"/>
  <c r="O41" i="3" l="1"/>
  <c r="M28" i="1"/>
  <c r="P46" i="2"/>
  <c r="N20" i="1"/>
  <c r="P58" i="3"/>
  <c r="P93" i="3"/>
  <c r="Q90" i="3"/>
  <c r="Q92" i="3" s="1"/>
  <c r="O144" i="3"/>
  <c r="O109" i="3"/>
  <c r="N28" i="1" s="1"/>
  <c r="P141" i="3"/>
  <c r="P143" i="3" s="1"/>
  <c r="N38" i="2"/>
  <c r="N42" i="3"/>
  <c r="S119" i="3"/>
  <c r="S121" i="3" s="1"/>
  <c r="S118" i="3"/>
  <c r="T112" i="3"/>
  <c r="S120" i="3"/>
  <c r="Q140" i="3"/>
  <c r="R134" i="3"/>
  <c r="T130" i="3"/>
  <c r="T131" i="3" s="1"/>
  <c r="U124" i="3"/>
  <c r="S67" i="3"/>
  <c r="S68" i="3"/>
  <c r="S70" i="3" s="1"/>
  <c r="T61" i="3"/>
  <c r="S69" i="3"/>
  <c r="R89" i="3"/>
  <c r="S83" i="3"/>
  <c r="S79" i="3"/>
  <c r="T73" i="3"/>
  <c r="Q25" i="3"/>
  <c r="P28" i="3"/>
  <c r="Q13" i="3"/>
  <c r="P18" i="3"/>
  <c r="P17" i="3"/>
  <c r="P19" i="3" s="1"/>
  <c r="P16" i="3"/>
  <c r="O42" i="3" l="1"/>
  <c r="O7" i="3" s="1"/>
  <c r="N12" i="1" s="1"/>
  <c r="P41" i="3"/>
  <c r="Q46" i="2"/>
  <c r="O20" i="1"/>
  <c r="P54" i="2"/>
  <c r="Q93" i="3"/>
  <c r="Q58" i="3" s="1"/>
  <c r="P20" i="1" s="1"/>
  <c r="R90" i="3"/>
  <c r="R92" i="3" s="1"/>
  <c r="P144" i="3"/>
  <c r="P109" i="3" s="1"/>
  <c r="O28" i="1" s="1"/>
  <c r="Q141" i="3"/>
  <c r="Q143" i="3" s="1"/>
  <c r="N7" i="3"/>
  <c r="M12" i="1" s="1"/>
  <c r="U130" i="3"/>
  <c r="V124" i="3"/>
  <c r="T119" i="3"/>
  <c r="T121" i="3" s="1"/>
  <c r="U112" i="3"/>
  <c r="T118" i="3"/>
  <c r="T120" i="3"/>
  <c r="R140" i="3"/>
  <c r="S134" i="3"/>
  <c r="S89" i="3"/>
  <c r="T83" i="3"/>
  <c r="T79" i="3"/>
  <c r="T80" i="3" s="1"/>
  <c r="U73" i="3"/>
  <c r="T68" i="3"/>
  <c r="T70" i="3" s="1"/>
  <c r="T67" i="3"/>
  <c r="U61" i="3"/>
  <c r="T69" i="3"/>
  <c r="R25" i="3"/>
  <c r="Q28" i="3"/>
  <c r="Q29" i="3" s="1"/>
  <c r="R13" i="3"/>
  <c r="Q18" i="3"/>
  <c r="Q17" i="3"/>
  <c r="Q19" i="3" s="1"/>
  <c r="Q16" i="3"/>
  <c r="P42" i="3" l="1"/>
  <c r="P7" i="3" s="1"/>
  <c r="O12" i="1" s="1"/>
  <c r="P38" i="2"/>
  <c r="R46" i="2"/>
  <c r="R58" i="3"/>
  <c r="R93" i="3"/>
  <c r="S90" i="3"/>
  <c r="S92" i="3" s="1"/>
  <c r="Q144" i="3"/>
  <c r="Q109" i="3"/>
  <c r="P28" i="1" s="1"/>
  <c r="R141" i="3"/>
  <c r="R143" i="3" s="1"/>
  <c r="Q54" i="2"/>
  <c r="O38" i="2"/>
  <c r="Q41" i="3"/>
  <c r="V130" i="3"/>
  <c r="W124" i="3"/>
  <c r="S140" i="3"/>
  <c r="T134" i="3"/>
  <c r="U118" i="3"/>
  <c r="U119" i="3"/>
  <c r="U121" i="3" s="1"/>
  <c r="U120" i="3"/>
  <c r="V112" i="3"/>
  <c r="U68" i="3"/>
  <c r="U70" i="3" s="1"/>
  <c r="U67" i="3"/>
  <c r="V61" i="3"/>
  <c r="U69" i="3"/>
  <c r="U79" i="3"/>
  <c r="V73" i="3"/>
  <c r="T89" i="3"/>
  <c r="U83" i="3"/>
  <c r="S25" i="3"/>
  <c r="R28" i="3"/>
  <c r="S13" i="3"/>
  <c r="R17" i="3"/>
  <c r="R19" i="3" s="1"/>
  <c r="R16" i="3"/>
  <c r="R18" i="3"/>
  <c r="R41" i="3" s="1"/>
  <c r="Q42" i="3" l="1"/>
  <c r="R42" i="3" s="1"/>
  <c r="R7" i="3" s="1"/>
  <c r="Q38" i="2"/>
  <c r="S46" i="2"/>
  <c r="Q20" i="1"/>
  <c r="R144" i="3"/>
  <c r="R109" i="3" s="1"/>
  <c r="Q28" i="1" s="1"/>
  <c r="R54" i="2"/>
  <c r="S93" i="3"/>
  <c r="S58" i="3" s="1"/>
  <c r="T90" i="3"/>
  <c r="T92" i="3" s="1"/>
  <c r="S141" i="3"/>
  <c r="S143" i="3" s="1"/>
  <c r="Q7" i="3"/>
  <c r="P12" i="1" s="1"/>
  <c r="V119" i="3"/>
  <c r="V121" i="3" s="1"/>
  <c r="V118" i="3"/>
  <c r="V120" i="3"/>
  <c r="W112" i="3"/>
  <c r="T140" i="3"/>
  <c r="U134" i="3"/>
  <c r="W130" i="3"/>
  <c r="X124" i="3"/>
  <c r="U89" i="3"/>
  <c r="V83" i="3"/>
  <c r="V68" i="3"/>
  <c r="V70" i="3" s="1"/>
  <c r="V67" i="3"/>
  <c r="V69" i="3"/>
  <c r="W61" i="3"/>
  <c r="V79" i="3"/>
  <c r="W73" i="3"/>
  <c r="T13" i="3"/>
  <c r="S16" i="3"/>
  <c r="S17" i="3"/>
  <c r="S19" i="3" s="1"/>
  <c r="S18" i="3"/>
  <c r="S41" i="3" s="1"/>
  <c r="T25" i="3"/>
  <c r="S28" i="3"/>
  <c r="Q12" i="1" l="1"/>
  <c r="S38" i="2"/>
  <c r="T46" i="2"/>
  <c r="R20" i="1"/>
  <c r="T93" i="3"/>
  <c r="T58" i="3" s="1"/>
  <c r="S20" i="1" s="1"/>
  <c r="S54" i="2"/>
  <c r="U90" i="3"/>
  <c r="U92" i="3" s="1"/>
  <c r="S144" i="3"/>
  <c r="S109" i="3" s="1"/>
  <c r="R28" i="1" s="1"/>
  <c r="T141" i="3"/>
  <c r="T143" i="3" s="1"/>
  <c r="R38" i="2"/>
  <c r="S42" i="3"/>
  <c r="S7" i="3" s="1"/>
  <c r="R12" i="1" s="1"/>
  <c r="U140" i="3"/>
  <c r="V134" i="3"/>
  <c r="X130" i="3"/>
  <c r="AK18" i="3" s="1"/>
  <c r="AE124" i="3"/>
  <c r="C104" i="3"/>
  <c r="Y124" i="3"/>
  <c r="W119" i="3"/>
  <c r="W121" i="3" s="1"/>
  <c r="W118" i="3"/>
  <c r="X112" i="3"/>
  <c r="AE112" i="3" s="1"/>
  <c r="W120" i="3"/>
  <c r="W79" i="3"/>
  <c r="X73" i="3"/>
  <c r="V89" i="3"/>
  <c r="W83" i="3"/>
  <c r="W67" i="3"/>
  <c r="W68" i="3"/>
  <c r="W70" i="3" s="1"/>
  <c r="W69" i="3"/>
  <c r="X61" i="3"/>
  <c r="U25" i="3"/>
  <c r="T28" i="3"/>
  <c r="U13" i="3"/>
  <c r="T16" i="3"/>
  <c r="T18" i="3"/>
  <c r="T17" i="3"/>
  <c r="T19" i="3" s="1"/>
  <c r="AE61" i="3" l="1"/>
  <c r="U46" i="2"/>
  <c r="U93" i="3"/>
  <c r="U58" i="3" s="1"/>
  <c r="T20" i="1" s="1"/>
  <c r="T54" i="2"/>
  <c r="T144" i="3"/>
  <c r="T109" i="3" s="1"/>
  <c r="S28" i="1" s="1"/>
  <c r="V90" i="3"/>
  <c r="V92" i="3" s="1"/>
  <c r="U141" i="3"/>
  <c r="U143" i="3" s="1"/>
  <c r="E17" i="2"/>
  <c r="C49" i="2"/>
  <c r="F4" i="2"/>
  <c r="E28" i="2"/>
  <c r="T38" i="2"/>
  <c r="T29" i="3"/>
  <c r="T41" i="3" s="1"/>
  <c r="X119" i="3"/>
  <c r="X121" i="3" s="1"/>
  <c r="X118" i="3"/>
  <c r="D104" i="3"/>
  <c r="F17" i="2" s="1"/>
  <c r="Y112" i="3"/>
  <c r="X120" i="3"/>
  <c r="Y130" i="3"/>
  <c r="Z124" i="3"/>
  <c r="V140" i="3"/>
  <c r="W134" i="3"/>
  <c r="W89" i="3"/>
  <c r="X83" i="3"/>
  <c r="D41" i="2" s="1"/>
  <c r="X79" i="3"/>
  <c r="AK17" i="3" s="1"/>
  <c r="AE73" i="3"/>
  <c r="C53" i="3"/>
  <c r="Y73" i="3"/>
  <c r="X67" i="3"/>
  <c r="D53" i="3"/>
  <c r="F12" i="2" s="1"/>
  <c r="X68" i="3"/>
  <c r="X70" i="3" s="1"/>
  <c r="X69" i="3"/>
  <c r="Y61" i="3"/>
  <c r="B2" i="3"/>
  <c r="V13" i="3"/>
  <c r="U18" i="3"/>
  <c r="U41" i="3" s="1"/>
  <c r="U17" i="3"/>
  <c r="U19" i="3" s="1"/>
  <c r="U16" i="3"/>
  <c r="V25" i="3"/>
  <c r="U28" i="3"/>
  <c r="V93" i="3" l="1"/>
  <c r="V58" i="3" s="1"/>
  <c r="U20" i="1" s="1"/>
  <c r="V46" i="2"/>
  <c r="U54" i="2"/>
  <c r="U144" i="3"/>
  <c r="U109" i="3" s="1"/>
  <c r="T28" i="1" s="1"/>
  <c r="W90" i="3"/>
  <c r="W92" i="3" s="1"/>
  <c r="V141" i="3"/>
  <c r="V143" i="3" s="1"/>
  <c r="F3" i="2"/>
  <c r="E27" i="2"/>
  <c r="E12" i="2"/>
  <c r="C41" i="2"/>
  <c r="B33" i="2"/>
  <c r="D7" i="2"/>
  <c r="T42" i="3"/>
  <c r="U42" i="3" s="1"/>
  <c r="U7" i="3" s="1"/>
  <c r="T12" i="1" s="1"/>
  <c r="Y118" i="3"/>
  <c r="Y119" i="3"/>
  <c r="Y121" i="3" s="1"/>
  <c r="Z112" i="3"/>
  <c r="Y120" i="3"/>
  <c r="W140" i="3"/>
  <c r="X134" i="3"/>
  <c r="D49" i="2" s="1"/>
  <c r="Z130" i="3"/>
  <c r="AA124" i="3"/>
  <c r="Y79" i="3"/>
  <c r="Z73" i="3"/>
  <c r="Y68" i="3"/>
  <c r="Y70" i="3" s="1"/>
  <c r="Y67" i="3"/>
  <c r="Z61" i="3"/>
  <c r="Y69" i="3"/>
  <c r="X89" i="3"/>
  <c r="AE83" i="3"/>
  <c r="B53" i="3" s="1"/>
  <c r="Y83" i="3"/>
  <c r="W25" i="3"/>
  <c r="V28" i="3"/>
  <c r="W13" i="3"/>
  <c r="V17" i="3"/>
  <c r="V19" i="3" s="1"/>
  <c r="V16" i="3"/>
  <c r="V18" i="3"/>
  <c r="W46" i="2" l="1"/>
  <c r="V41" i="3"/>
  <c r="V42" i="3" s="1"/>
  <c r="V7" i="3" s="1"/>
  <c r="U12" i="1" s="1"/>
  <c r="V54" i="2"/>
  <c r="W93" i="3"/>
  <c r="W58" i="3" s="1"/>
  <c r="X90" i="3"/>
  <c r="X92" i="3" s="1"/>
  <c r="V144" i="3"/>
  <c r="V109" i="3"/>
  <c r="U28" i="1" s="1"/>
  <c r="W141" i="3"/>
  <c r="W143" i="3" s="1"/>
  <c r="B41" i="2"/>
  <c r="D12" i="2"/>
  <c r="V38" i="2"/>
  <c r="T7" i="3"/>
  <c r="S12" i="1" s="1"/>
  <c r="Z118" i="3"/>
  <c r="Z119" i="3"/>
  <c r="Z121" i="3" s="1"/>
  <c r="Z120" i="3"/>
  <c r="AA112" i="3"/>
  <c r="AA130" i="3"/>
  <c r="AB124" i="3"/>
  <c r="X140" i="3"/>
  <c r="AE134" i="3"/>
  <c r="B104" i="3" s="1"/>
  <c r="Y134" i="3"/>
  <c r="Z68" i="3"/>
  <c r="Z70" i="3" s="1"/>
  <c r="Z67" i="3"/>
  <c r="Z69" i="3"/>
  <c r="AA61" i="3"/>
  <c r="Z79" i="3"/>
  <c r="AA73" i="3"/>
  <c r="Y89" i="3"/>
  <c r="Z83" i="3"/>
  <c r="X13" i="3"/>
  <c r="W16" i="3"/>
  <c r="W17" i="3"/>
  <c r="W19" i="3" s="1"/>
  <c r="W18" i="3"/>
  <c r="W41" i="3" s="1"/>
  <c r="X25" i="3"/>
  <c r="W28" i="3"/>
  <c r="X46" i="2" l="1"/>
  <c r="V20" i="1"/>
  <c r="W54" i="2"/>
  <c r="X93" i="3"/>
  <c r="AH5" i="3" s="1"/>
  <c r="AM5" i="3" s="1"/>
  <c r="Y90" i="3"/>
  <c r="Y92" i="3" s="1"/>
  <c r="W144" i="3"/>
  <c r="W109" i="3" s="1"/>
  <c r="V28" i="1" s="1"/>
  <c r="X141" i="3"/>
  <c r="X143" i="3" s="1"/>
  <c r="B49" i="2"/>
  <c r="D17" i="2"/>
  <c r="W38" i="2"/>
  <c r="U38" i="2"/>
  <c r="AE13" i="3"/>
  <c r="W42" i="3"/>
  <c r="AA119" i="3"/>
  <c r="AA121" i="3" s="1"/>
  <c r="AA118" i="3"/>
  <c r="AB112" i="3"/>
  <c r="AA120" i="3"/>
  <c r="Y140" i="3"/>
  <c r="Z134" i="3"/>
  <c r="AB130" i="3"/>
  <c r="AC124" i="3"/>
  <c r="AA79" i="3"/>
  <c r="AB73" i="3"/>
  <c r="AA67" i="3"/>
  <c r="AA68" i="3"/>
  <c r="AA70" i="3" s="1"/>
  <c r="AB61" i="3"/>
  <c r="AA69" i="3"/>
  <c r="Z89" i="3"/>
  <c r="AA83" i="3"/>
  <c r="AE25" i="3"/>
  <c r="X28" i="3"/>
  <c r="AK16" i="3" s="1"/>
  <c r="Y25" i="3"/>
  <c r="C5" i="3"/>
  <c r="Y13" i="3"/>
  <c r="X18" i="3"/>
  <c r="X16" i="3"/>
  <c r="X17" i="3"/>
  <c r="X19" i="3" s="1"/>
  <c r="D5" i="3"/>
  <c r="F10" i="2" s="1"/>
  <c r="X58" i="3" l="1"/>
  <c r="Y46" i="2" s="1"/>
  <c r="X41" i="3"/>
  <c r="X42" i="3" s="1"/>
  <c r="X7" i="3" s="1"/>
  <c r="W12" i="1" s="1"/>
  <c r="B5" i="3"/>
  <c r="B36" i="2" s="1"/>
  <c r="AK5" i="3"/>
  <c r="AI17" i="3"/>
  <c r="C27" i="2" s="1"/>
  <c r="Y93" i="3"/>
  <c r="Y58" i="3" s="1"/>
  <c r="AP5" i="3"/>
  <c r="AN5" i="3"/>
  <c r="AL5" i="3"/>
  <c r="AO5" i="3"/>
  <c r="X144" i="3"/>
  <c r="AH6" i="3" s="1"/>
  <c r="X54" i="2"/>
  <c r="Z90" i="3"/>
  <c r="Z92" i="3" s="1"/>
  <c r="Y141" i="3"/>
  <c r="Y143" i="3" s="1"/>
  <c r="X109" i="3"/>
  <c r="E26" i="2"/>
  <c r="F2" i="2"/>
  <c r="C36" i="2"/>
  <c r="E10" i="2"/>
  <c r="W7" i="3"/>
  <c r="V12" i="1" s="1"/>
  <c r="AB119" i="3"/>
  <c r="AB121" i="3" s="1"/>
  <c r="AC112" i="3"/>
  <c r="AB118" i="3"/>
  <c r="AB120" i="3"/>
  <c r="AC130" i="3"/>
  <c r="AD124" i="3"/>
  <c r="AD130" i="3" s="1"/>
  <c r="Z140" i="3"/>
  <c r="AA134" i="3"/>
  <c r="AB79" i="3"/>
  <c r="AC73" i="3"/>
  <c r="AA89" i="3"/>
  <c r="AB83" i="3"/>
  <c r="AB68" i="3"/>
  <c r="AB70" i="3" s="1"/>
  <c r="AB67" i="3"/>
  <c r="AC61" i="3"/>
  <c r="AB69" i="3"/>
  <c r="Z25" i="3"/>
  <c r="Y28" i="3"/>
  <c r="Z13" i="3"/>
  <c r="Y18" i="3"/>
  <c r="Y41" i="3" s="1"/>
  <c r="Y17" i="3"/>
  <c r="Y19" i="3" s="1"/>
  <c r="Y16" i="3"/>
  <c r="W20" i="1" l="1"/>
  <c r="Y38" i="2"/>
  <c r="AH4" i="3"/>
  <c r="AK4" i="3" s="1"/>
  <c r="Y42" i="3"/>
  <c r="D10" i="2"/>
  <c r="Z46" i="2"/>
  <c r="X20" i="1"/>
  <c r="D3" i="2"/>
  <c r="AJ13" i="3"/>
  <c r="Z93" i="3"/>
  <c r="Z58" i="3" s="1"/>
  <c r="AJ12" i="3"/>
  <c r="AJ11" i="3"/>
  <c r="AA90" i="3"/>
  <c r="AA92" i="3" s="1"/>
  <c r="Y144" i="3"/>
  <c r="Y109" i="3"/>
  <c r="X28" i="1" s="1"/>
  <c r="Z141" i="3"/>
  <c r="Z143" i="3" s="1"/>
  <c r="W28" i="1"/>
  <c r="Y54" i="2"/>
  <c r="AI18" i="3"/>
  <c r="AM6" i="3"/>
  <c r="AP6" i="3"/>
  <c r="AL6" i="3"/>
  <c r="AO6" i="3"/>
  <c r="AK6" i="3"/>
  <c r="AN6" i="3"/>
  <c r="X38" i="2"/>
  <c r="AO4" i="3"/>
  <c r="Y7" i="3"/>
  <c r="X12" i="1" s="1"/>
  <c r="AA140" i="3"/>
  <c r="AB134" i="3"/>
  <c r="AC118" i="3"/>
  <c r="AC119" i="3"/>
  <c r="AC121" i="3" s="1"/>
  <c r="AC120" i="3"/>
  <c r="AD112" i="3"/>
  <c r="AB89" i="3"/>
  <c r="AC83" i="3"/>
  <c r="AC68" i="3"/>
  <c r="AC70" i="3" s="1"/>
  <c r="AC67" i="3"/>
  <c r="AC69" i="3"/>
  <c r="AD61" i="3"/>
  <c r="AC79" i="3"/>
  <c r="AD73" i="3"/>
  <c r="AD79" i="3" s="1"/>
  <c r="AA13" i="3"/>
  <c r="Z17" i="3"/>
  <c r="Z19" i="3" s="1"/>
  <c r="Z16" i="3"/>
  <c r="Z18" i="3"/>
  <c r="Z41" i="3" s="1"/>
  <c r="AA25" i="3"/>
  <c r="Z28" i="3"/>
  <c r="AP4" i="3" l="1"/>
  <c r="AN4" i="3"/>
  <c r="AI5" i="3"/>
  <c r="AJ5" i="3" s="1"/>
  <c r="AI16" i="3"/>
  <c r="D2" i="2" s="1"/>
  <c r="AI4" i="3"/>
  <c r="AJ4" i="3" s="1"/>
  <c r="AM4" i="3"/>
  <c r="AI7" i="3"/>
  <c r="AL4" i="3"/>
  <c r="AI6" i="3"/>
  <c r="AJ6" i="3" s="1"/>
  <c r="AA46" i="2"/>
  <c r="Y20" i="1"/>
  <c r="Z54" i="2"/>
  <c r="AA58" i="3"/>
  <c r="Z20" i="1" s="1"/>
  <c r="AA93" i="3"/>
  <c r="AB90" i="3"/>
  <c r="AB92" i="3" s="1"/>
  <c r="Z144" i="3"/>
  <c r="Z109" i="3"/>
  <c r="Y28" i="1" s="1"/>
  <c r="AA141" i="3"/>
  <c r="AA143" i="3" s="1"/>
  <c r="D4" i="2"/>
  <c r="C28" i="2"/>
  <c r="Z38" i="2"/>
  <c r="Z42" i="3"/>
  <c r="AB140" i="3"/>
  <c r="AC134" i="3"/>
  <c r="AD119" i="3"/>
  <c r="AD121" i="3" s="1"/>
  <c r="AD118" i="3"/>
  <c r="AD120" i="3"/>
  <c r="AC89" i="3"/>
  <c r="AD83" i="3"/>
  <c r="AD89" i="3" s="1"/>
  <c r="AD68" i="3"/>
  <c r="AD70" i="3" s="1"/>
  <c r="AD67" i="3"/>
  <c r="AD69" i="3"/>
  <c r="AB25" i="3"/>
  <c r="AA28" i="3"/>
  <c r="AB13" i="3"/>
  <c r="AA16" i="3"/>
  <c r="AA17" i="3"/>
  <c r="AA19" i="3" s="1"/>
  <c r="AA18" i="3"/>
  <c r="AA41" i="3" s="1"/>
  <c r="C26" i="2" l="1"/>
  <c r="AA42" i="3"/>
  <c r="AA7" i="3"/>
  <c r="Z12" i="1" s="1"/>
  <c r="AB46" i="2"/>
  <c r="AA54" i="2"/>
  <c r="AB93" i="3"/>
  <c r="AB58" i="3"/>
  <c r="AA20" i="1" s="1"/>
  <c r="AC90" i="3"/>
  <c r="AC92" i="3" s="1"/>
  <c r="AD90" i="3"/>
  <c r="AD92" i="3" s="1"/>
  <c r="AA144" i="3"/>
  <c r="AA109" i="3"/>
  <c r="Z28" i="1" s="1"/>
  <c r="AB141" i="3"/>
  <c r="AB143" i="3" s="1"/>
  <c r="Z7" i="3"/>
  <c r="Y12" i="1" s="1"/>
  <c r="AC140" i="3"/>
  <c r="AD134" i="3"/>
  <c r="AD140" i="3" s="1"/>
  <c r="AC13" i="3"/>
  <c r="AB18" i="3"/>
  <c r="AB41" i="3" s="1"/>
  <c r="AB17" i="3"/>
  <c r="AB19" i="3" s="1"/>
  <c r="AB16" i="3"/>
  <c r="AC25" i="3"/>
  <c r="AB28" i="3"/>
  <c r="AB42" i="3" l="1"/>
  <c r="AC42" i="3" s="1"/>
  <c r="AD42" i="3" s="1"/>
  <c r="AB38" i="2"/>
  <c r="AC46" i="2"/>
  <c r="AB54" i="2"/>
  <c r="AC93" i="3"/>
  <c r="AD93" i="3" s="1"/>
  <c r="AE16" i="1" s="1"/>
  <c r="AB144" i="3"/>
  <c r="AB109" i="3"/>
  <c r="AA28" i="1" s="1"/>
  <c r="AC141" i="3"/>
  <c r="AC143" i="3" s="1"/>
  <c r="AD141" i="3"/>
  <c r="AD143" i="3" s="1"/>
  <c r="AD109" i="3" s="1"/>
  <c r="AA38" i="2"/>
  <c r="AD25" i="3"/>
  <c r="AD28" i="3" s="1"/>
  <c r="AC28" i="3"/>
  <c r="AD13" i="3"/>
  <c r="AC18" i="3"/>
  <c r="AC17" i="3"/>
  <c r="AC19" i="3" s="1"/>
  <c r="AC16" i="3"/>
  <c r="AC58" i="3" l="1"/>
  <c r="AB20" i="1" s="1"/>
  <c r="AD58" i="3"/>
  <c r="AC20" i="1" s="1"/>
  <c r="AE8" i="1"/>
  <c r="AH11" i="3"/>
  <c r="AB7" i="3"/>
  <c r="AA12" i="1" s="1"/>
  <c r="AH12" i="3"/>
  <c r="AC54" i="2"/>
  <c r="AC109" i="3"/>
  <c r="AD54" i="2" s="1"/>
  <c r="AC144" i="3"/>
  <c r="AD144" i="3" s="1"/>
  <c r="AE24" i="1" s="1"/>
  <c r="AC28" i="1"/>
  <c r="AE54" i="2"/>
  <c r="AD17" i="3"/>
  <c r="AD19" i="3" s="1"/>
  <c r="AD16" i="3"/>
  <c r="AD18" i="3"/>
  <c r="AD46" i="2" l="1"/>
  <c r="AE46" i="2"/>
  <c r="AC38" i="2"/>
  <c r="AB28" i="1"/>
  <c r="AH13" i="3"/>
  <c r="AI13" i="3" s="1"/>
  <c r="AH18" i="3" s="1"/>
  <c r="C4" i="2" l="1"/>
  <c r="AJ18" i="3"/>
  <c r="B28" i="2"/>
  <c r="AI11" i="3"/>
  <c r="AH16" i="3" s="1"/>
  <c r="AI12" i="3"/>
  <c r="AH17" i="3" s="1"/>
  <c r="D28" i="2" l="1"/>
  <c r="E4" i="2"/>
  <c r="B27" i="2"/>
  <c r="C3" i="2"/>
  <c r="AJ17" i="3"/>
  <c r="C2" i="2"/>
  <c r="AJ16" i="3"/>
  <c r="B26" i="2"/>
  <c r="D27" i="2" l="1"/>
  <c r="E3" i="2"/>
  <c r="E2" i="2"/>
  <c r="D26" i="2"/>
</calcChain>
</file>

<file path=xl/comments1.xml><?xml version="1.0" encoding="utf-8"?>
<comments xmlns="http://schemas.openxmlformats.org/spreadsheetml/2006/main">
  <authors>
    <author>BD</author>
  </authors>
  <commentList>
    <comment ref="F6" authorId="0">
      <text>
        <r>
          <rPr>
            <b/>
            <sz val="9"/>
            <color rgb="FF000000"/>
            <rFont val="Verdana"/>
            <family val="2"/>
          </rPr>
          <t>Only jumps during regulation are counted.</t>
        </r>
      </text>
    </comment>
  </commentList>
</comments>
</file>

<file path=xl/comments2.xml><?xml version="1.0" encoding="utf-8"?>
<comments xmlns="http://schemas.openxmlformats.org/spreadsheetml/2006/main">
  <authors>
    <author>BD</author>
  </authors>
  <commentList>
    <comment ref="U29" authorId="0">
      <text>
        <r>
          <rPr>
            <sz val="10"/>
            <color theme="1"/>
            <rFont val="Arial"/>
            <family val="2"/>
          </rPr>
          <t>Error points in effect. 10 points deducted for each error.</t>
        </r>
      </text>
    </comment>
    <comment ref="U41" authorId="0">
      <text>
        <r>
          <rPr>
            <sz val="10"/>
            <color theme="1"/>
            <rFont val="Arial"/>
            <family val="2"/>
          </rPr>
          <t>Error Points in effect; Bonus points change to 10 from 20.</t>
        </r>
      </text>
    </comment>
    <comment ref="U80" authorId="0">
      <text>
        <r>
          <rPr>
            <sz val="10"/>
            <color theme="1"/>
            <rFont val="Arial"/>
            <family val="2"/>
          </rPr>
          <t>Error points in effect. 10 points deducted for each error.</t>
        </r>
      </text>
    </comment>
    <comment ref="U92" authorId="0">
      <text>
        <r>
          <rPr>
            <sz val="10"/>
            <color theme="1"/>
            <rFont val="Arial"/>
            <family val="2"/>
          </rPr>
          <t>Error Points in effect; Bonus points change to 10 from 20.</t>
        </r>
      </text>
    </comment>
    <comment ref="U131" authorId="0">
      <text>
        <r>
          <rPr>
            <sz val="10"/>
            <color theme="1"/>
            <rFont val="Arial"/>
            <family val="2"/>
          </rPr>
          <t>Error points in effect. 10 points deducted for each error.</t>
        </r>
      </text>
    </comment>
    <comment ref="U143" authorId="0">
      <text>
        <r>
          <rPr>
            <sz val="10"/>
            <color theme="1"/>
            <rFont val="Arial"/>
            <family val="2"/>
          </rPr>
          <t>Error Points in effect; Bonus points change to 10 from 20.</t>
        </r>
      </text>
    </comment>
  </commentList>
</comments>
</file>

<file path=xl/sharedStrings.xml><?xml version="1.0" encoding="utf-8"?>
<sst xmlns="http://schemas.openxmlformats.org/spreadsheetml/2006/main" count="385" uniqueCount="117">
  <si>
    <t xml:space="preserve"> Error Points</t>
  </si>
  <si>
    <t>Overtime</t>
  </si>
  <si>
    <t>Quiz</t>
  </si>
  <si>
    <t>B</t>
  </si>
  <si>
    <t>On Time:</t>
  </si>
  <si>
    <t>y</t>
  </si>
  <si>
    <t>Timeouts:</t>
  </si>
  <si>
    <t xml:space="preserve"> A</t>
  </si>
  <si>
    <t>A</t>
  </si>
  <si>
    <t xml:space="preserve"> B</t>
  </si>
  <si>
    <t>c/cc</t>
  </si>
  <si>
    <t>Score</t>
  </si>
  <si>
    <t>c</t>
  </si>
  <si>
    <t>cc</t>
  </si>
  <si>
    <t>No Jump (x)</t>
  </si>
  <si>
    <t>Overtime (y/n):</t>
  </si>
  <si>
    <t>Legend:  "c" = correct answer, "e" = error, "b" = bonus, "mb" = missed bonus, “f” = foul</t>
  </si>
  <si>
    <t>Notes</t>
  </si>
  <si>
    <t>Team</t>
  </si>
  <si>
    <t>Place</t>
  </si>
  <si>
    <t>Points</t>
  </si>
  <si>
    <t>Errors</t>
  </si>
  <si>
    <t>Quizzer</t>
  </si>
  <si>
    <t>Jumps</t>
  </si>
  <si>
    <t>Fouls</t>
  </si>
  <si>
    <t>Team Points Calculations</t>
  </si>
  <si>
    <t>Regulation</t>
  </si>
  <si>
    <t>Points based on regulation score and placing</t>
  </si>
  <si>
    <t>Ties</t>
  </si>
  <si>
    <t>Running Score</t>
  </si>
  <si>
    <t>Tied for:</t>
  </si>
  <si>
    <t>Correct Answers</t>
  </si>
  <si>
    <t>Quizout Bonus</t>
  </si>
  <si>
    <t>Total Team Correct Answers</t>
  </si>
  <si>
    <t>Number of Quizzers Jumped</t>
  </si>
  <si>
    <t>Team Bonus</t>
  </si>
  <si>
    <t>Error Penalty</t>
  </si>
  <si>
    <t>Total Team Errors</t>
  </si>
  <si>
    <t>Error Deductions</t>
  </si>
  <si>
    <t>Foul Penalty</t>
  </si>
  <si>
    <t>Total Team Fouls</t>
  </si>
  <si>
    <t>Foul Deductions</t>
  </si>
  <si>
    <t>Question Points</t>
  </si>
  <si>
    <t>Boolean</t>
  </si>
  <si>
    <t>Correct</t>
  </si>
  <si>
    <t>C</t>
  </si>
  <si>
    <t>Error</t>
  </si>
  <si>
    <t>E</t>
  </si>
  <si>
    <t>Bonus</t>
  </si>
  <si>
    <t>Foul</t>
  </si>
  <si>
    <t>F</t>
  </si>
  <si>
    <t>Missed Bonus</t>
  </si>
  <si>
    <t>MB</t>
  </si>
  <si>
    <t>Conditional Formatting</t>
  </si>
  <si>
    <t>No Jumps</t>
  </si>
  <si>
    <t>Quizout:</t>
  </si>
  <si>
    <t>Division:</t>
  </si>
  <si>
    <t>Divisions</t>
  </si>
  <si>
    <t>K</t>
  </si>
  <si>
    <t>M</t>
  </si>
  <si>
    <t>D</t>
  </si>
  <si>
    <t>Team Points Reference Table</t>
  </si>
  <si>
    <t>Base Pts</t>
  </si>
  <si>
    <t>Bonus Pts</t>
  </si>
  <si>
    <t>Description</t>
  </si>
  <si>
    <r>
      <t>One team in 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place outright</t>
    </r>
  </si>
  <si>
    <r>
      <t>Two teams tied for 1</t>
    </r>
    <r>
      <rPr>
        <vertAlign val="superscript"/>
        <sz val="11"/>
        <color theme="1"/>
        <rFont val="Arial"/>
        <family val="2"/>
      </rPr>
      <t>st</t>
    </r>
  </si>
  <si>
    <r>
      <t>Three teams tied for 1</t>
    </r>
    <r>
      <rPr>
        <vertAlign val="superscript"/>
        <sz val="11"/>
        <color theme="1"/>
        <rFont val="Arial"/>
        <family val="2"/>
      </rPr>
      <t>st</t>
    </r>
  </si>
  <si>
    <r>
      <t>One team in 2</t>
    </r>
    <r>
      <rPr>
        <vertAlign val="superscript"/>
        <sz val="11"/>
        <color theme="1"/>
        <rFont val="Arial"/>
        <family val="2"/>
      </rPr>
      <t>nd</t>
    </r>
    <r>
      <rPr>
        <sz val="11"/>
        <color theme="1"/>
        <rFont val="Arial"/>
        <family val="2"/>
      </rPr>
      <t xml:space="preserve"> place outright</t>
    </r>
  </si>
  <si>
    <r>
      <t>Two teams tied for 2</t>
    </r>
    <r>
      <rPr>
        <vertAlign val="superscript"/>
        <sz val="11"/>
        <color theme="1"/>
        <rFont val="Arial"/>
        <family val="2"/>
      </rPr>
      <t>nd</t>
    </r>
  </si>
  <si>
    <r>
      <t>One team in 3</t>
    </r>
    <r>
      <rPr>
        <vertAlign val="superscript"/>
        <sz val="11"/>
        <color theme="1"/>
        <rFont val="Arial"/>
        <family val="2"/>
      </rPr>
      <t>rd</t>
    </r>
    <r>
      <rPr>
        <sz val="11"/>
        <color theme="1"/>
        <rFont val="Arial"/>
        <family val="2"/>
      </rPr>
      <t xml:space="preserve"> place outright</t>
    </r>
  </si>
  <si>
    <t>Division</t>
  </si>
  <si>
    <t>Teams</t>
  </si>
  <si>
    <t>Column1</t>
  </si>
  <si>
    <t>Yes?</t>
  </si>
  <si>
    <t>Zone</t>
  </si>
  <si>
    <t>Column2</t>
  </si>
  <si>
    <t>q0r0-ncd</t>
  </si>
  <si>
    <t>Div</t>
  </si>
  <si>
    <t>Quiznet ID</t>
  </si>
  <si>
    <t>Z</t>
  </si>
  <si>
    <t>Peanuts</t>
  </si>
  <si>
    <t>VeggieTales</t>
  </si>
  <si>
    <t>Islanders</t>
  </si>
  <si>
    <t>Peppermint Patty</t>
  </si>
  <si>
    <t>Snoopy</t>
  </si>
  <si>
    <t>Lucy</t>
  </si>
  <si>
    <t>Linus</t>
  </si>
  <si>
    <t>Charlie Brown</t>
  </si>
  <si>
    <t>Bob the Tomato</t>
  </si>
  <si>
    <t>Larry the Cucumber</t>
  </si>
  <si>
    <t>Junior Asparagus</t>
  </si>
  <si>
    <t>Jimmy the Gourd</t>
  </si>
  <si>
    <t>Archibald Asparagus</t>
  </si>
  <si>
    <t>Mary Anne</t>
  </si>
  <si>
    <t>Skipper</t>
  </si>
  <si>
    <t>Ginger</t>
  </si>
  <si>
    <t>Professor</t>
  </si>
  <si>
    <t>Gilligan</t>
  </si>
  <si>
    <t>Bedrock</t>
  </si>
  <si>
    <t>Fred Flintstone</t>
  </si>
  <si>
    <t>Wilma Flintstone</t>
  </si>
  <si>
    <t>Pebbles Flintstone</t>
  </si>
  <si>
    <t>Barney Rubble</t>
  </si>
  <si>
    <t>Betty Rubble</t>
  </si>
  <si>
    <t>Brady Bunch</t>
  </si>
  <si>
    <t>Marcia Brady</t>
  </si>
  <si>
    <t>Greg Brady</t>
  </si>
  <si>
    <t>Jan Brady</t>
  </si>
  <si>
    <t>Peter Brady</t>
  </si>
  <si>
    <t>Cindy Brady</t>
  </si>
  <si>
    <t>Muppets</t>
  </si>
  <si>
    <t>Kermit the Frog</t>
  </si>
  <si>
    <t>Miss Piggy</t>
  </si>
  <si>
    <t>Dr. Bunsen Honeydew</t>
  </si>
  <si>
    <t>Swedish Chef</t>
  </si>
  <si>
    <t>Gonzo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</si>
</sst>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09]General"/>
    <numFmt numFmtId="165" formatCode="[$$-1009]#,##0.00;[Red]&quot;-&quot;[$$-1009]#,##0.00"/>
  </numFmts>
  <fonts count="2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u/>
      <sz val="6"/>
      <color theme="1"/>
      <name val="Verdana"/>
      <family val="2"/>
    </font>
    <font>
      <b/>
      <sz val="9"/>
      <color rgb="FF000000"/>
      <name val="Verdana"/>
      <family val="2"/>
    </font>
    <font>
      <u/>
      <sz val="10"/>
      <color theme="1"/>
      <name val="Verdana"/>
      <family val="2"/>
    </font>
    <font>
      <b/>
      <u/>
      <sz val="10"/>
      <color theme="1"/>
      <name val="Verdana"/>
      <family val="2"/>
    </font>
    <font>
      <b/>
      <u/>
      <sz val="11"/>
      <color theme="1"/>
      <name val="Arial"/>
      <family val="2"/>
    </font>
    <font>
      <sz val="8"/>
      <color theme="1"/>
      <name val="Verdana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vertAlign val="superscript"/>
      <sz val="11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">
    <xf numFmtId="0" fontId="0" fillId="0" borderId="0"/>
    <xf numFmtId="0" fontId="1" fillId="2" borderId="0"/>
    <xf numFmtId="0" fontId="1" fillId="3" borderId="1"/>
    <xf numFmtId="164" fontId="2" fillId="0" borderId="0"/>
    <xf numFmtId="0" fontId="1" fillId="3" borderId="0"/>
    <xf numFmtId="0" fontId="3" fillId="0" borderId="0">
      <alignment horizontal="center"/>
    </xf>
    <xf numFmtId="0" fontId="3" fillId="0" borderId="0">
      <alignment horizontal="center" textRotation="90"/>
    </xf>
    <xf numFmtId="0" fontId="1" fillId="4" borderId="0"/>
    <xf numFmtId="0" fontId="4" fillId="0" borderId="0"/>
    <xf numFmtId="165" fontId="4" fillId="0" borderId="0"/>
    <xf numFmtId="0" fontId="1" fillId="5" borderId="1">
      <alignment horizontal="center"/>
    </xf>
  </cellStyleXfs>
  <cellXfs count="133">
    <xf numFmtId="0" fontId="0" fillId="0" borderId="0" xfId="0"/>
    <xf numFmtId="0" fontId="0" fillId="6" borderId="0" xfId="0" applyFill="1"/>
    <xf numFmtId="0" fontId="0" fillId="6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center"/>
    </xf>
    <xf numFmtId="0" fontId="0" fillId="6" borderId="0" xfId="0" applyFill="1" applyAlignment="1">
      <alignment horizontal="center"/>
    </xf>
    <xf numFmtId="164" fontId="9" fillId="0" borderId="0" xfId="3" applyFont="1"/>
    <xf numFmtId="164" fontId="9" fillId="0" borderId="0" xfId="3" applyFont="1" applyAlignment="1">
      <alignment horizontal="center"/>
    </xf>
    <xf numFmtId="0" fontId="0" fillId="6" borderId="0" xfId="0" applyFill="1" applyBorder="1"/>
    <xf numFmtId="164" fontId="2" fillId="0" borderId="3" xfId="3" applyFont="1" applyBorder="1"/>
    <xf numFmtId="164" fontId="11" fillId="0" borderId="4" xfId="3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164" fontId="2" fillId="0" borderId="2" xfId="3" applyFont="1" applyBorder="1"/>
    <xf numFmtId="164" fontId="11" fillId="0" borderId="0" xfId="3" applyFont="1" applyAlignment="1">
      <alignment horizontal="center"/>
    </xf>
    <xf numFmtId="0" fontId="0" fillId="0" borderId="6" xfId="0" applyBorder="1"/>
    <xf numFmtId="164" fontId="11" fillId="0" borderId="2" xfId="3" applyFont="1" applyBorder="1"/>
    <xf numFmtId="0" fontId="0" fillId="0" borderId="2" xfId="0" applyBorder="1"/>
    <xf numFmtId="0" fontId="0" fillId="0" borderId="0" xfId="0" applyAlignment="1">
      <alignment horizontal="center"/>
    </xf>
    <xf numFmtId="164" fontId="2" fillId="0" borderId="0" xfId="3" applyFont="1" applyAlignment="1">
      <alignment horizontal="center"/>
    </xf>
    <xf numFmtId="0" fontId="0" fillId="0" borderId="2" xfId="0" applyBorder="1" applyAlignment="1">
      <alignment horizontal="center"/>
    </xf>
    <xf numFmtId="164" fontId="12" fillId="0" borderId="2" xfId="3" applyFont="1" applyBorder="1"/>
    <xf numFmtId="0" fontId="13" fillId="0" borderId="0" xfId="0" applyFont="1" applyAlignment="1">
      <alignment horizontal="center"/>
    </xf>
    <xf numFmtId="164" fontId="14" fillId="0" borderId="7" xfId="3" applyFont="1" applyBorder="1" applyAlignment="1">
      <alignment horizontal="center"/>
    </xf>
    <xf numFmtId="164" fontId="14" fillId="0" borderId="1" xfId="3" applyFont="1" applyBorder="1" applyAlignment="1">
      <alignment horizontal="center"/>
    </xf>
    <xf numFmtId="164" fontId="2" fillId="0" borderId="2" xfId="3" applyFont="1" applyBorder="1" applyAlignment="1">
      <alignment horizontal="left"/>
    </xf>
    <xf numFmtId="164" fontId="11" fillId="0" borderId="8" xfId="3" applyFont="1" applyBorder="1"/>
    <xf numFmtId="164" fontId="11" fillId="0" borderId="9" xfId="3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13" fillId="0" borderId="0" xfId="0" applyFont="1" applyBorder="1"/>
    <xf numFmtId="0" fontId="0" fillId="0" borderId="1" xfId="0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64" fontId="2" fillId="0" borderId="0" xfId="3" applyAlignment="1">
      <alignment horizontal="center"/>
    </xf>
    <xf numFmtId="0" fontId="5" fillId="0" borderId="0" xfId="0" applyFont="1"/>
    <xf numFmtId="0" fontId="15" fillId="0" borderId="0" xfId="0" applyFont="1"/>
    <xf numFmtId="0" fontId="19" fillId="0" borderId="0" xfId="0" applyFont="1"/>
    <xf numFmtId="0" fontId="16" fillId="0" borderId="0" xfId="0" applyFont="1"/>
    <xf numFmtId="0" fontId="19" fillId="0" borderId="0" xfId="0" applyFont="1" applyAlignment="1">
      <alignment horizontal="center"/>
    </xf>
    <xf numFmtId="0" fontId="16" fillId="8" borderId="0" xfId="0" applyFont="1" applyFill="1"/>
    <xf numFmtId="0" fontId="20" fillId="0" borderId="0" xfId="0" applyFont="1"/>
    <xf numFmtId="0" fontId="16" fillId="0" borderId="0" xfId="0" applyFont="1" applyAlignment="1">
      <alignment horizontal="center"/>
    </xf>
    <xf numFmtId="0" fontId="20" fillId="7" borderId="14" xfId="0" applyFont="1" applyFill="1" applyBorder="1"/>
    <xf numFmtId="0" fontId="21" fillId="0" borderId="0" xfId="0" applyFont="1"/>
    <xf numFmtId="0" fontId="0" fillId="9" borderId="15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5" fillId="9" borderId="0" xfId="0" applyFont="1" applyFill="1" applyBorder="1"/>
    <xf numFmtId="0" fontId="0" fillId="9" borderId="0" xfId="0" applyFill="1" applyBorder="1"/>
    <xf numFmtId="0" fontId="16" fillId="0" borderId="0" xfId="0" applyNumberFormat="1" applyFont="1"/>
    <xf numFmtId="0" fontId="22" fillId="0" borderId="0" xfId="0" applyFont="1"/>
    <xf numFmtId="0" fontId="0" fillId="0" borderId="0" xfId="0" applyFill="1" applyBorder="1" applyAlignment="1">
      <alignment horizontal="center"/>
    </xf>
    <xf numFmtId="164" fontId="2" fillId="0" borderId="0" xfId="3" applyFont="1" applyBorder="1"/>
    <xf numFmtId="0" fontId="20" fillId="7" borderId="0" xfId="0" applyFont="1" applyFill="1" applyBorder="1"/>
    <xf numFmtId="0" fontId="20" fillId="0" borderId="14" xfId="0" applyFont="1" applyBorder="1"/>
    <xf numFmtId="0" fontId="0" fillId="6" borderId="21" xfId="0" applyFill="1" applyBorder="1"/>
    <xf numFmtId="0" fontId="0" fillId="6" borderId="21" xfId="0" applyFill="1" applyBorder="1" applyAlignment="1">
      <alignment horizontal="center"/>
    </xf>
    <xf numFmtId="0" fontId="0" fillId="0" borderId="0" xfId="0" applyFill="1"/>
    <xf numFmtId="0" fontId="0" fillId="0" borderId="16" xfId="0" applyFill="1" applyBorder="1" applyAlignment="1">
      <alignment horizontal="center"/>
    </xf>
    <xf numFmtId="0" fontId="8" fillId="0" borderId="0" xfId="0" applyFont="1" applyFill="1"/>
    <xf numFmtId="0" fontId="5" fillId="9" borderId="2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2" xfId="0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0" fontId="8" fillId="9" borderId="2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0" fillId="9" borderId="29" xfId="0" applyFill="1" applyBorder="1"/>
    <xf numFmtId="0" fontId="0" fillId="9" borderId="30" xfId="0" applyFill="1" applyBorder="1"/>
    <xf numFmtId="0" fontId="0" fillId="9" borderId="30" xfId="0" applyFill="1" applyBorder="1" applyAlignment="1">
      <alignment horizontal="center"/>
    </xf>
    <xf numFmtId="0" fontId="0" fillId="9" borderId="31" xfId="0" applyFill="1" applyBorder="1"/>
    <xf numFmtId="0" fontId="0" fillId="9" borderId="32" xfId="0" applyFill="1" applyBorder="1"/>
    <xf numFmtId="0" fontId="0" fillId="9" borderId="0" xfId="0" applyFill="1" applyBorder="1" applyAlignment="1">
      <alignment horizontal="left"/>
    </xf>
    <xf numFmtId="0" fontId="0" fillId="9" borderId="33" xfId="0" applyFill="1" applyBorder="1"/>
    <xf numFmtId="0" fontId="5" fillId="9" borderId="0" xfId="0" applyFont="1" applyFill="1" applyBorder="1" applyAlignment="1">
      <alignment horizontal="right"/>
    </xf>
    <xf numFmtId="0" fontId="0" fillId="0" borderId="1" xfId="10" applyFont="1" applyFill="1" applyBorder="1">
      <alignment horizontal="center"/>
    </xf>
    <xf numFmtId="0" fontId="8" fillId="9" borderId="32" xfId="0" applyFont="1" applyFill="1" applyBorder="1"/>
    <xf numFmtId="0" fontId="6" fillId="9" borderId="0" xfId="0" applyFont="1" applyFill="1" applyBorder="1" applyAlignment="1">
      <alignment horizontal="right"/>
    </xf>
    <xf numFmtId="0" fontId="8" fillId="9" borderId="0" xfId="0" applyFont="1" applyFill="1" applyBorder="1"/>
    <xf numFmtId="0" fontId="8" fillId="9" borderId="33" xfId="0" applyFont="1" applyFill="1" applyBorder="1"/>
    <xf numFmtId="0" fontId="0" fillId="9" borderId="0" xfId="0" applyFill="1" applyBorder="1" applyAlignment="1">
      <alignment horizontal="right"/>
    </xf>
    <xf numFmtId="0" fontId="0" fillId="9" borderId="34" xfId="0" applyFill="1" applyBorder="1"/>
    <xf numFmtId="0" fontId="0" fillId="9" borderId="35" xfId="0" applyFill="1" applyBorder="1"/>
    <xf numFmtId="0" fontId="0" fillId="9" borderId="35" xfId="0" applyFill="1" applyBorder="1" applyAlignment="1">
      <alignment horizontal="center"/>
    </xf>
    <xf numFmtId="0" fontId="0" fillId="9" borderId="36" xfId="0" applyFill="1" applyBorder="1"/>
    <xf numFmtId="0" fontId="0" fillId="9" borderId="0" xfId="0" applyFill="1" applyBorder="1" applyAlignment="1">
      <alignment horizontal="center"/>
    </xf>
    <xf numFmtId="0" fontId="0" fillId="0" borderId="38" xfId="10" applyFont="1" applyFill="1" applyBorder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 horizontal="center" vertical="top"/>
    </xf>
    <xf numFmtId="0" fontId="7" fillId="9" borderId="0" xfId="0" applyFont="1" applyFill="1" applyBorder="1" applyAlignment="1">
      <alignment horizontal="center" vertical="center"/>
    </xf>
    <xf numFmtId="0" fontId="6" fillId="9" borderId="37" xfId="0" applyFont="1" applyFill="1" applyBorder="1"/>
    <xf numFmtId="0" fontId="0" fillId="9" borderId="0" xfId="0" applyFill="1" applyBorder="1" applyAlignment="1">
      <alignment horizontal="center"/>
    </xf>
    <xf numFmtId="0" fontId="0" fillId="0" borderId="2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9" borderId="0" xfId="0" applyFill="1" applyBorder="1" applyAlignment="1">
      <alignment horizontal="left"/>
    </xf>
    <xf numFmtId="0" fontId="0" fillId="9" borderId="0" xfId="0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64" fontId="2" fillId="0" borderId="0" xfId="3" applyFill="1" applyAlignment="1">
      <alignment horizontal="center"/>
    </xf>
    <xf numFmtId="0" fontId="20" fillId="0" borderId="0" xfId="0" applyFont="1" applyBorder="1"/>
  </cellXfs>
  <cellStyles count="11">
    <cellStyle name="Block" xfId="1"/>
    <cellStyle name="Bordered Green" xfId="2"/>
    <cellStyle name="Excel Built-in Normal" xfId="3"/>
    <cellStyle name="Green" xfId="4"/>
    <cellStyle name="Heading" xfId="5"/>
    <cellStyle name="Heading1" xfId="6"/>
    <cellStyle name="Normal" xfId="0" builtinId="0" customBuiltin="1"/>
    <cellStyle name="Red" xfId="7"/>
    <cellStyle name="Result" xfId="8"/>
    <cellStyle name="Result2" xfId="9"/>
    <cellStyle name="Shading" xfId="10"/>
  </cellStyles>
  <dxfs count="1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0" formatCode="General"/>
    </dxf>
  </dxfs>
  <tableStyles count="0" defaultTableStyle="TableStyleMedium2" defaultPivotStyle="PivotStyleLight16"/>
  <colors>
    <mruColors>
      <color rgb="FFFFFF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37962</xdr:colOff>
      <xdr:row>12</xdr:row>
      <xdr:rowOff>28575</xdr:rowOff>
    </xdr:from>
    <xdr:ext cx="3210063" cy="9144"/>
    <xdr:sp macro="" textlink="">
      <xdr:nvSpPr>
        <xdr:cNvPr id="2" name="Straight Connector 1"/>
        <xdr:cNvSpPr/>
      </xdr:nvSpPr>
      <xdr:spPr>
        <a:xfrm flipV="1">
          <a:off x="1876287" y="2076450"/>
          <a:ext cx="3210063" cy="9144"/>
        </a:xfrm>
        <a:prstGeom prst="line">
          <a:avLst/>
        </a:prstGeom>
        <a:noFill/>
        <a:ln w="57241">
          <a:solidFill>
            <a:srgbClr val="9966FF"/>
          </a:solidFill>
          <a:prstDash val="solid"/>
        </a:ln>
      </xdr:spPr>
      <xdr:txBody>
        <a:bodyPr vert="horz" wrap="none" lIns="28437" tIns="28437" rIns="28437" bIns="28437" anchor="ctr" anchorCtr="1" compatLnSpc="0"/>
        <a:lstStyle/>
        <a:p>
          <a:pPr lvl="0" rtl="0" hangingPunct="0">
            <a:buNone/>
            <a:tabLst/>
          </a:pPr>
          <a:endParaRPr lang="en-CA" sz="1200" kern="1200">
            <a:latin typeface="Times New Roman" pitchFamily="18"/>
          </a:endParaRPr>
        </a:p>
      </xdr:txBody>
    </xdr:sp>
    <xdr:clientData/>
  </xdr:oneCellAnchor>
  <xdr:oneCellAnchor>
    <xdr:from>
      <xdr:col>2</xdr:col>
      <xdr:colOff>392125</xdr:colOff>
      <xdr:row>20</xdr:row>
      <xdr:rowOff>53368</xdr:rowOff>
    </xdr:from>
    <xdr:ext cx="6122975" cy="3781"/>
    <xdr:sp macro="" textlink="">
      <xdr:nvSpPr>
        <xdr:cNvPr id="4" name="Straight Connector 3"/>
        <xdr:cNvSpPr/>
      </xdr:nvSpPr>
      <xdr:spPr>
        <a:xfrm>
          <a:off x="1801825" y="3615718"/>
          <a:ext cx="6122975" cy="3781"/>
        </a:xfrm>
        <a:prstGeom prst="line">
          <a:avLst/>
        </a:prstGeom>
        <a:noFill/>
        <a:ln w="57241">
          <a:solidFill>
            <a:srgbClr val="9966FF"/>
          </a:solidFill>
          <a:prstDash val="solid"/>
        </a:ln>
      </xdr:spPr>
      <xdr:txBody>
        <a:bodyPr vert="horz" wrap="none" lIns="28437" tIns="28437" rIns="28437" bIns="28437" anchor="ctr" anchorCtr="1" compatLnSpc="0"/>
        <a:lstStyle/>
        <a:p>
          <a:pPr lvl="0" rtl="0" hangingPunct="0">
            <a:buNone/>
            <a:tabLst/>
          </a:pPr>
          <a:endParaRPr lang="en-CA" sz="1200" kern="1200">
            <a:latin typeface="Times New Roman" pitchFamily="18"/>
          </a:endParaRPr>
        </a:p>
      </xdr:txBody>
    </xdr:sp>
    <xdr:clientData/>
  </xdr:oneCellAnchor>
  <xdr:oneCellAnchor>
    <xdr:from>
      <xdr:col>3</xdr:col>
      <xdr:colOff>22875</xdr:colOff>
      <xdr:row>29</xdr:row>
      <xdr:rowOff>115351</xdr:rowOff>
    </xdr:from>
    <xdr:ext cx="4031589" cy="0"/>
    <xdr:sp macro="" textlink="">
      <xdr:nvSpPr>
        <xdr:cNvPr id="5" name="Straight Connector 4"/>
        <xdr:cNvSpPr/>
      </xdr:nvSpPr>
      <xdr:spPr>
        <a:xfrm>
          <a:off x="1861200" y="5354101"/>
          <a:ext cx="4031589" cy="0"/>
        </a:xfrm>
        <a:prstGeom prst="line">
          <a:avLst/>
        </a:prstGeom>
        <a:noFill/>
        <a:ln w="57241">
          <a:solidFill>
            <a:srgbClr val="9966FF"/>
          </a:solidFill>
          <a:prstDash val="solid"/>
        </a:ln>
      </xdr:spPr>
      <xdr:txBody>
        <a:bodyPr vert="horz" wrap="none" lIns="28437" tIns="28437" rIns="28437" bIns="28437" anchor="ctr" anchorCtr="1" compatLnSpc="0"/>
        <a:lstStyle/>
        <a:p>
          <a:pPr lvl="0" rtl="0" hangingPunct="0">
            <a:buNone/>
            <a:tabLst/>
          </a:pPr>
          <a:endParaRPr lang="en-CA" sz="1200" kern="1200">
            <a:latin typeface="Times New Roman" pitchFamily="18"/>
          </a:endParaRPr>
        </a:p>
      </xdr:txBody>
    </xdr:sp>
    <xdr:clientData/>
  </xdr:oneCellAnchor>
  <xdr:oneCellAnchor>
    <xdr:from>
      <xdr:col>13</xdr:col>
      <xdr:colOff>108920</xdr:colOff>
      <xdr:row>12</xdr:row>
      <xdr:rowOff>148390</xdr:rowOff>
    </xdr:from>
    <xdr:ext cx="2996230" cy="13535"/>
    <xdr:sp macro="" textlink="">
      <xdr:nvSpPr>
        <xdr:cNvPr id="3" name="Straight Connector 2"/>
        <xdr:cNvSpPr/>
      </xdr:nvSpPr>
      <xdr:spPr>
        <a:xfrm>
          <a:off x="5185745" y="2396290"/>
          <a:ext cx="2996230" cy="13535"/>
        </a:xfrm>
        <a:prstGeom prst="line">
          <a:avLst/>
        </a:prstGeom>
        <a:noFill/>
        <a:ln w="57241">
          <a:solidFill>
            <a:srgbClr val="9966FF"/>
          </a:solidFill>
          <a:prstDash val="solid"/>
        </a:ln>
      </xdr:spPr>
      <xdr:txBody>
        <a:bodyPr vert="horz" wrap="none" lIns="28437" tIns="28437" rIns="28437" bIns="28437" anchor="ctr" anchorCtr="1" compatLnSpc="0"/>
        <a:lstStyle/>
        <a:p>
          <a:pPr lvl="0" rtl="0" hangingPunct="0">
            <a:buNone/>
            <a:tabLst/>
          </a:pPr>
          <a:endParaRPr lang="en-CA" sz="1200" kern="1200">
            <a:latin typeface="Times New Roman" pitchFamily="18"/>
          </a:endParaRPr>
        </a:p>
      </xdr:txBody>
    </xdr:sp>
    <xdr:clientData/>
  </xdr:oneCellAnchor>
  <xdr:oneCellAnchor>
    <xdr:from>
      <xdr:col>21</xdr:col>
      <xdr:colOff>228599</xdr:colOff>
      <xdr:row>20</xdr:row>
      <xdr:rowOff>133351</xdr:rowOff>
    </xdr:from>
    <xdr:ext cx="352426" cy="9524"/>
    <xdr:sp macro="" textlink="">
      <xdr:nvSpPr>
        <xdr:cNvPr id="50" name="Straight Connector 49"/>
        <xdr:cNvSpPr/>
      </xdr:nvSpPr>
      <xdr:spPr>
        <a:xfrm>
          <a:off x="7896224" y="3695701"/>
          <a:ext cx="352426" cy="9524"/>
        </a:xfrm>
        <a:prstGeom prst="line">
          <a:avLst/>
        </a:prstGeom>
        <a:noFill/>
        <a:ln w="57241">
          <a:solidFill>
            <a:srgbClr val="9966FF"/>
          </a:solidFill>
          <a:prstDash val="solid"/>
        </a:ln>
      </xdr:spPr>
      <xdr:txBody>
        <a:bodyPr vert="horz" wrap="none" lIns="28437" tIns="28437" rIns="28437" bIns="28437" anchor="ctr" anchorCtr="1" compatLnSpc="0"/>
        <a:lstStyle/>
        <a:p>
          <a:pPr lvl="0" rtl="0" hangingPunct="0">
            <a:buNone/>
            <a:tabLst/>
          </a:pPr>
          <a:endParaRPr lang="en-CA" sz="1200" kern="1200">
            <a:latin typeface="Times New Roman" pitchFamily="18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__Anonymous_Sheet_DB__1" displayName="__Anonymous_Sheet_DB__1" ref="E1:I117" totalsRowShown="0">
  <sortState ref="E2:I117">
    <sortCondition ref="E2:E117"/>
    <sortCondition ref="F2:F117"/>
  </sortState>
  <tableColumns count="5">
    <tableColumn id="1" name="Team"/>
    <tableColumn id="2" name="Quizzer"/>
    <tableColumn id="3" name="Zone"/>
    <tableColumn id="4" name="Column1" dataDxfId="15">
      <calculatedColumnFormula>Quiz!C2</calculatedColumnFormula>
    </tableColumn>
    <tableColumn id="5" name="Column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40"/>
  <sheetViews>
    <sheetView tabSelected="1" zoomScaleNormal="100" workbookViewId="0">
      <selection activeCell="D3" sqref="D3:G3"/>
    </sheetView>
  </sheetViews>
  <sheetFormatPr defaultRowHeight="14.25" x14ac:dyDescent="0.2"/>
  <cols>
    <col min="1" max="1" width="2.75" style="76" customWidth="1"/>
    <col min="2" max="2" width="15.75" style="76" customWidth="1"/>
    <col min="3" max="3" width="5.625" style="76" customWidth="1"/>
    <col min="4" max="29" width="4.25" style="6" customWidth="1"/>
    <col min="30" max="30" width="2.25" style="76" customWidth="1"/>
    <col min="31" max="31" width="7" style="76" bestFit="1" customWidth="1"/>
    <col min="32" max="32" width="3.625" style="76" customWidth="1"/>
    <col min="33" max="33" width="1.875" style="76" customWidth="1"/>
    <col min="34" max="1024" width="10.75" style="76" customWidth="1"/>
    <col min="1025" max="16384" width="9" style="76"/>
  </cols>
  <sheetData>
    <row r="1" spans="1:33" x14ac:dyDescent="0.2">
      <c r="A1" s="87"/>
      <c r="B1" s="88"/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8"/>
      <c r="AE1" s="88"/>
      <c r="AF1" s="88"/>
      <c r="AG1" s="90"/>
    </row>
    <row r="2" spans="1:33" x14ac:dyDescent="0.2">
      <c r="A2" s="91"/>
      <c r="B2" s="67"/>
      <c r="C2" s="105" t="s">
        <v>78</v>
      </c>
      <c r="D2" s="128" t="s">
        <v>79</v>
      </c>
      <c r="E2" s="128"/>
      <c r="F2" s="128"/>
      <c r="G2" s="128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92" t="s">
        <v>0</v>
      </c>
      <c r="U2" s="92"/>
      <c r="V2" s="82"/>
      <c r="W2" s="82"/>
      <c r="X2" s="92" t="s">
        <v>1</v>
      </c>
      <c r="Y2" s="82"/>
      <c r="Z2" s="82"/>
      <c r="AA2" s="82"/>
      <c r="AB2" s="82"/>
      <c r="AC2" s="82"/>
      <c r="AD2" s="67"/>
      <c r="AE2" s="67"/>
      <c r="AF2" s="67"/>
      <c r="AG2" s="93"/>
    </row>
    <row r="3" spans="1:33" ht="15" x14ac:dyDescent="0.25">
      <c r="A3" s="91"/>
      <c r="B3" s="94" t="s">
        <v>2</v>
      </c>
      <c r="C3" s="77" t="s">
        <v>80</v>
      </c>
      <c r="D3" s="125" t="s">
        <v>77</v>
      </c>
      <c r="E3" s="126"/>
      <c r="F3" s="126"/>
      <c r="G3" s="127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0">
        <v>16</v>
      </c>
      <c r="T3" s="79">
        <v>17</v>
      </c>
      <c r="U3" s="80">
        <v>18</v>
      </c>
      <c r="V3" s="80">
        <v>19</v>
      </c>
      <c r="W3" s="80">
        <v>20</v>
      </c>
      <c r="X3" s="79">
        <v>21</v>
      </c>
      <c r="Y3" s="80">
        <v>22</v>
      </c>
      <c r="Z3" s="80">
        <v>23</v>
      </c>
      <c r="AA3" s="79">
        <v>24</v>
      </c>
      <c r="AB3" s="80">
        <v>25</v>
      </c>
      <c r="AC3" s="80">
        <v>26</v>
      </c>
      <c r="AD3" s="67"/>
      <c r="AE3" s="67"/>
      <c r="AF3" s="67"/>
      <c r="AG3" s="93"/>
    </row>
    <row r="4" spans="1:33" x14ac:dyDescent="0.2">
      <c r="A4" s="91"/>
      <c r="B4" s="67"/>
      <c r="C4" s="67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 t="s">
        <v>7</v>
      </c>
      <c r="T4" s="81" t="s">
        <v>7</v>
      </c>
      <c r="U4" s="82" t="s">
        <v>8</v>
      </c>
      <c r="V4" s="82" t="s">
        <v>7</v>
      </c>
      <c r="W4" s="82" t="s">
        <v>7</v>
      </c>
      <c r="X4" s="81" t="s">
        <v>7</v>
      </c>
      <c r="Y4" s="82" t="s">
        <v>7</v>
      </c>
      <c r="Z4" s="82" t="s">
        <v>7</v>
      </c>
      <c r="AA4" s="81" t="s">
        <v>7</v>
      </c>
      <c r="AB4" s="82" t="s">
        <v>7</v>
      </c>
      <c r="AC4" s="82" t="s">
        <v>7</v>
      </c>
      <c r="AD4" s="67"/>
      <c r="AE4" s="67"/>
      <c r="AF4" s="67"/>
      <c r="AG4" s="93"/>
    </row>
    <row r="5" spans="1:33" ht="15" x14ac:dyDescent="0.25">
      <c r="A5" s="91"/>
      <c r="B5" s="67"/>
      <c r="C5" s="67"/>
      <c r="D5" s="80">
        <v>1</v>
      </c>
      <c r="E5" s="80">
        <v>2</v>
      </c>
      <c r="F5" s="80">
        <v>3</v>
      </c>
      <c r="G5" s="80">
        <v>4</v>
      </c>
      <c r="H5" s="80">
        <v>5</v>
      </c>
      <c r="I5" s="80">
        <v>6</v>
      </c>
      <c r="J5" s="80">
        <v>7</v>
      </c>
      <c r="K5" s="80">
        <v>8</v>
      </c>
      <c r="L5" s="80">
        <v>9</v>
      </c>
      <c r="M5" s="80">
        <v>10</v>
      </c>
      <c r="N5" s="80">
        <v>11</v>
      </c>
      <c r="O5" s="80">
        <v>12</v>
      </c>
      <c r="P5" s="80">
        <v>13</v>
      </c>
      <c r="Q5" s="80">
        <v>14</v>
      </c>
      <c r="R5" s="80">
        <v>15</v>
      </c>
      <c r="S5" s="84" t="s">
        <v>9</v>
      </c>
      <c r="T5" s="83" t="s">
        <v>9</v>
      </c>
      <c r="U5" s="84" t="s">
        <v>3</v>
      </c>
      <c r="V5" s="84" t="s">
        <v>9</v>
      </c>
      <c r="W5" s="84" t="s">
        <v>9</v>
      </c>
      <c r="X5" s="83" t="s">
        <v>9</v>
      </c>
      <c r="Y5" s="84" t="s">
        <v>9</v>
      </c>
      <c r="Z5" s="84" t="s">
        <v>9</v>
      </c>
      <c r="AA5" s="83" t="s">
        <v>9</v>
      </c>
      <c r="AB5" s="84" t="s">
        <v>9</v>
      </c>
      <c r="AC5" s="84" t="s">
        <v>9</v>
      </c>
      <c r="AD5" s="67"/>
      <c r="AE5" s="80"/>
      <c r="AF5" s="67"/>
      <c r="AG5" s="93"/>
    </row>
    <row r="6" spans="1:33" ht="16.5" thickBot="1" x14ac:dyDescent="0.3">
      <c r="A6" s="91"/>
      <c r="B6" s="110" t="s">
        <v>83</v>
      </c>
      <c r="C6" s="110"/>
      <c r="D6" s="119" t="s">
        <v>4</v>
      </c>
      <c r="E6" s="119"/>
      <c r="F6" s="119"/>
      <c r="G6" s="107" t="s">
        <v>5</v>
      </c>
      <c r="H6" s="111" t="s">
        <v>6</v>
      </c>
      <c r="I6" s="111"/>
      <c r="J6" s="107"/>
      <c r="K6" s="107"/>
      <c r="L6" s="80"/>
      <c r="M6" s="80"/>
      <c r="N6" s="80"/>
      <c r="O6" s="80"/>
      <c r="P6" s="80"/>
      <c r="Q6" s="80"/>
      <c r="R6" s="80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67"/>
      <c r="AE6" s="80"/>
      <c r="AF6" s="67" t="s">
        <v>10</v>
      </c>
      <c r="AG6" s="93"/>
    </row>
    <row r="7" spans="1:33" ht="15" x14ac:dyDescent="0.25">
      <c r="A7" s="91">
        <v>1</v>
      </c>
      <c r="B7" s="129" t="s">
        <v>95</v>
      </c>
      <c r="C7" s="130"/>
      <c r="D7" s="95"/>
      <c r="E7" s="95"/>
      <c r="F7" s="95"/>
      <c r="G7" s="95"/>
      <c r="H7" s="95"/>
      <c r="I7" s="95"/>
      <c r="J7" s="106"/>
      <c r="K7" s="106"/>
      <c r="L7" s="95"/>
      <c r="M7" s="95"/>
      <c r="N7" s="95"/>
      <c r="O7" s="95"/>
      <c r="P7" s="95"/>
      <c r="Q7" s="95"/>
      <c r="R7" s="95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67"/>
      <c r="AE7" s="80" t="s">
        <v>11</v>
      </c>
      <c r="AF7" s="5" t="s">
        <v>12</v>
      </c>
      <c r="AG7" s="93"/>
    </row>
    <row r="8" spans="1:33" x14ac:dyDescent="0.2">
      <c r="A8" s="91">
        <v>2</v>
      </c>
      <c r="B8" s="120" t="s">
        <v>97</v>
      </c>
      <c r="C8" s="121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67"/>
      <c r="AE8" s="109">
        <f>Calculations!AD42</f>
        <v>20</v>
      </c>
      <c r="AF8" s="5"/>
      <c r="AG8" s="93"/>
    </row>
    <row r="9" spans="1:33" x14ac:dyDescent="0.2">
      <c r="A9" s="91">
        <v>3</v>
      </c>
      <c r="B9" s="120" t="s">
        <v>98</v>
      </c>
      <c r="C9" s="121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67"/>
      <c r="AE9" s="109"/>
      <c r="AF9" s="5" t="s">
        <v>13</v>
      </c>
      <c r="AG9" s="93"/>
    </row>
    <row r="10" spans="1:33" x14ac:dyDescent="0.2">
      <c r="A10" s="91">
        <v>4</v>
      </c>
      <c r="B10" s="120" t="s">
        <v>94</v>
      </c>
      <c r="C10" s="121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67"/>
      <c r="AE10" s="109"/>
      <c r="AF10" s="5"/>
      <c r="AG10" s="93"/>
    </row>
    <row r="11" spans="1:33" x14ac:dyDescent="0.2">
      <c r="A11" s="91">
        <v>5</v>
      </c>
      <c r="B11" s="120" t="s">
        <v>96</v>
      </c>
      <c r="C11" s="121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67"/>
      <c r="AE11" s="67"/>
      <c r="AF11" s="5"/>
      <c r="AG11" s="93"/>
    </row>
    <row r="12" spans="1:33" s="78" customFormat="1" ht="15.75" x14ac:dyDescent="0.25">
      <c r="A12" s="96"/>
      <c r="B12" s="97" t="s">
        <v>11</v>
      </c>
      <c r="C12" s="86">
        <f>Calculations!D7</f>
        <v>20</v>
      </c>
      <c r="D12" s="86" t="str">
        <f>Calculations!E7</f>
        <v/>
      </c>
      <c r="E12" s="86" t="str">
        <f>Calculations!F7</f>
        <v/>
      </c>
      <c r="F12" s="86" t="str">
        <f>Calculations!G7</f>
        <v/>
      </c>
      <c r="G12" s="86" t="str">
        <f>Calculations!H7</f>
        <v/>
      </c>
      <c r="H12" s="86" t="str">
        <f>Calculations!I7</f>
        <v/>
      </c>
      <c r="I12" s="86" t="str">
        <f>Calculations!J7</f>
        <v/>
      </c>
      <c r="J12" s="86" t="str">
        <f>Calculations!K7</f>
        <v/>
      </c>
      <c r="K12" s="86" t="str">
        <f>Calculations!L7</f>
        <v/>
      </c>
      <c r="L12" s="86" t="str">
        <f>Calculations!M7</f>
        <v/>
      </c>
      <c r="M12" s="86" t="str">
        <f>Calculations!N7</f>
        <v/>
      </c>
      <c r="N12" s="86" t="str">
        <f>Calculations!O7</f>
        <v/>
      </c>
      <c r="O12" s="86" t="str">
        <f>Calculations!P7</f>
        <v/>
      </c>
      <c r="P12" s="86" t="str">
        <f>Calculations!Q7</f>
        <v/>
      </c>
      <c r="Q12" s="86" t="str">
        <f>Calculations!R7</f>
        <v/>
      </c>
      <c r="R12" s="86" t="str">
        <f>Calculations!S7</f>
        <v/>
      </c>
      <c r="S12" s="86" t="str">
        <f>Calculations!T7</f>
        <v/>
      </c>
      <c r="T12" s="85" t="str">
        <f>Calculations!U7</f>
        <v/>
      </c>
      <c r="U12" s="86" t="str">
        <f>Calculations!V7</f>
        <v/>
      </c>
      <c r="V12" s="86" t="str">
        <f>Calculations!W7</f>
        <v/>
      </c>
      <c r="W12" s="86" t="str">
        <f>Calculations!X7</f>
        <v/>
      </c>
      <c r="X12" s="85" t="str">
        <f>Calculations!Y7</f>
        <v/>
      </c>
      <c r="Y12" s="86" t="str">
        <f>Calculations!Z7</f>
        <v/>
      </c>
      <c r="Z12" s="86" t="str">
        <f>Calculations!AA7</f>
        <v/>
      </c>
      <c r="AA12" s="85" t="str">
        <f>Calculations!AB7</f>
        <v/>
      </c>
      <c r="AB12" s="86" t="str">
        <f>Calculations!AC7</f>
        <v/>
      </c>
      <c r="AC12" s="86" t="str">
        <f>Calculations!AD7</f>
        <v/>
      </c>
      <c r="AD12" s="98"/>
      <c r="AE12" s="98"/>
      <c r="AF12" s="98"/>
      <c r="AG12" s="99"/>
    </row>
    <row r="13" spans="1:33" s="78" customFormat="1" ht="15.75" x14ac:dyDescent="0.25">
      <c r="A13" s="96"/>
      <c r="B13" s="97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5"/>
      <c r="U13" s="86"/>
      <c r="V13" s="86"/>
      <c r="W13" s="86"/>
      <c r="X13" s="85"/>
      <c r="Y13" s="86"/>
      <c r="Z13" s="86"/>
      <c r="AA13" s="85"/>
      <c r="AB13" s="86"/>
      <c r="AC13" s="86"/>
      <c r="AD13" s="98"/>
      <c r="AE13" s="98"/>
      <c r="AF13" s="98"/>
      <c r="AG13" s="99"/>
    </row>
    <row r="14" spans="1:33" ht="16.5" thickBot="1" x14ac:dyDescent="0.3">
      <c r="A14" s="91"/>
      <c r="B14" s="110" t="s">
        <v>111</v>
      </c>
      <c r="C14" s="110"/>
      <c r="D14" s="119"/>
      <c r="E14" s="119" t="s">
        <v>4</v>
      </c>
      <c r="F14" s="119"/>
      <c r="G14" s="107" t="s">
        <v>5</v>
      </c>
      <c r="H14" s="111" t="s">
        <v>6</v>
      </c>
      <c r="I14" s="111"/>
      <c r="J14" s="107"/>
      <c r="K14" s="107"/>
      <c r="L14" s="80"/>
      <c r="M14" s="80"/>
      <c r="N14" s="80"/>
      <c r="O14" s="80"/>
      <c r="P14" s="80"/>
      <c r="Q14" s="80"/>
      <c r="R14" s="80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67"/>
      <c r="AE14" s="67"/>
      <c r="AF14" s="67" t="s">
        <v>10</v>
      </c>
      <c r="AG14" s="93"/>
    </row>
    <row r="15" spans="1:33" ht="15" x14ac:dyDescent="0.25">
      <c r="A15" s="91">
        <v>1</v>
      </c>
      <c r="B15" s="120" t="s">
        <v>112</v>
      </c>
      <c r="C15" s="121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67"/>
      <c r="AE15" s="80" t="s">
        <v>11</v>
      </c>
      <c r="AF15" s="5"/>
      <c r="AG15" s="93"/>
    </row>
    <row r="16" spans="1:33" x14ac:dyDescent="0.2">
      <c r="A16" s="91">
        <v>2</v>
      </c>
      <c r="B16" s="120" t="s">
        <v>113</v>
      </c>
      <c r="C16" s="121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67"/>
      <c r="AE16" s="109">
        <f>Calculations!AD93</f>
        <v>20</v>
      </c>
      <c r="AF16" s="5"/>
      <c r="AG16" s="93"/>
    </row>
    <row r="17" spans="1:33" x14ac:dyDescent="0.2">
      <c r="A17" s="91">
        <v>3</v>
      </c>
      <c r="B17" s="120" t="s">
        <v>116</v>
      </c>
      <c r="C17" s="121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67"/>
      <c r="AE17" s="109"/>
      <c r="AF17" s="5" t="s">
        <v>13</v>
      </c>
      <c r="AG17" s="93"/>
    </row>
    <row r="18" spans="1:33" x14ac:dyDescent="0.2">
      <c r="A18" s="91">
        <v>4</v>
      </c>
      <c r="B18" s="120" t="s">
        <v>114</v>
      </c>
      <c r="C18" s="121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67"/>
      <c r="AE18" s="109"/>
      <c r="AF18" s="5" t="s">
        <v>12</v>
      </c>
      <c r="AG18" s="93"/>
    </row>
    <row r="19" spans="1:33" x14ac:dyDescent="0.2">
      <c r="A19" s="91">
        <v>5</v>
      </c>
      <c r="B19" s="120" t="s">
        <v>115</v>
      </c>
      <c r="C19" s="121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67"/>
      <c r="AE19" s="67"/>
      <c r="AF19" s="5"/>
      <c r="AG19" s="93"/>
    </row>
    <row r="20" spans="1:33" ht="15.75" x14ac:dyDescent="0.25">
      <c r="A20" s="96"/>
      <c r="B20" s="97" t="s">
        <v>11</v>
      </c>
      <c r="C20" s="86">
        <f>Calculations!D58</f>
        <v>20</v>
      </c>
      <c r="D20" s="86" t="str">
        <f>Calculations!E58</f>
        <v/>
      </c>
      <c r="E20" s="86" t="str">
        <f>Calculations!F58</f>
        <v/>
      </c>
      <c r="F20" s="86" t="str">
        <f>Calculations!G58</f>
        <v/>
      </c>
      <c r="G20" s="86" t="str">
        <f>Calculations!H58</f>
        <v/>
      </c>
      <c r="H20" s="86" t="str">
        <f>Calculations!I58</f>
        <v/>
      </c>
      <c r="I20" s="86" t="str">
        <f>Calculations!J58</f>
        <v/>
      </c>
      <c r="J20" s="86" t="str">
        <f>Calculations!K58</f>
        <v/>
      </c>
      <c r="K20" s="86" t="str">
        <f>Calculations!L58</f>
        <v/>
      </c>
      <c r="L20" s="86" t="str">
        <f>Calculations!M58</f>
        <v/>
      </c>
      <c r="M20" s="86" t="str">
        <f>Calculations!N58</f>
        <v/>
      </c>
      <c r="N20" s="86" t="str">
        <f>Calculations!O58</f>
        <v/>
      </c>
      <c r="O20" s="86" t="str">
        <f>Calculations!P58</f>
        <v/>
      </c>
      <c r="P20" s="86" t="str">
        <f>Calculations!Q58</f>
        <v/>
      </c>
      <c r="Q20" s="86" t="str">
        <f>Calculations!R58</f>
        <v/>
      </c>
      <c r="R20" s="86" t="str">
        <f>Calculations!S58</f>
        <v/>
      </c>
      <c r="S20" s="86" t="str">
        <f>Calculations!T58</f>
        <v/>
      </c>
      <c r="T20" s="85" t="str">
        <f>Calculations!U58</f>
        <v/>
      </c>
      <c r="U20" s="86" t="str">
        <f>Calculations!V58</f>
        <v/>
      </c>
      <c r="V20" s="86" t="str">
        <f>Calculations!W58</f>
        <v/>
      </c>
      <c r="W20" s="86" t="str">
        <f>Calculations!X58</f>
        <v/>
      </c>
      <c r="X20" s="85" t="str">
        <f>Calculations!Y58</f>
        <v/>
      </c>
      <c r="Y20" s="86" t="str">
        <f>Calculations!Z58</f>
        <v/>
      </c>
      <c r="Z20" s="86" t="str">
        <f>Calculations!AA58</f>
        <v/>
      </c>
      <c r="AA20" s="85" t="str">
        <f>Calculations!AB58</f>
        <v/>
      </c>
      <c r="AB20" s="86" t="str">
        <f>Calculations!AC58</f>
        <v/>
      </c>
      <c r="AC20" s="86" t="str">
        <f>Calculations!AD58</f>
        <v/>
      </c>
      <c r="AD20" s="67"/>
      <c r="AE20" s="67"/>
      <c r="AF20" s="67"/>
      <c r="AG20" s="93"/>
    </row>
    <row r="21" spans="1:33" x14ac:dyDescent="0.2">
      <c r="A21" s="91"/>
      <c r="B21" s="67"/>
      <c r="C21" s="67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1"/>
      <c r="U21" s="82"/>
      <c r="V21" s="82"/>
      <c r="W21" s="82"/>
      <c r="X21" s="81"/>
      <c r="Y21" s="82"/>
      <c r="Z21" s="82"/>
      <c r="AA21" s="81"/>
      <c r="AB21" s="82"/>
      <c r="AC21" s="82"/>
      <c r="AD21" s="67"/>
      <c r="AE21" s="67"/>
      <c r="AF21" s="67"/>
      <c r="AG21" s="93"/>
    </row>
    <row r="22" spans="1:33" ht="16.5" thickBot="1" x14ac:dyDescent="0.3">
      <c r="A22" s="91"/>
      <c r="B22" s="110" t="s">
        <v>82</v>
      </c>
      <c r="C22" s="110"/>
      <c r="D22" s="119"/>
      <c r="E22" s="119" t="s">
        <v>4</v>
      </c>
      <c r="F22" s="119"/>
      <c r="G22" s="107" t="s">
        <v>5</v>
      </c>
      <c r="H22" s="111" t="s">
        <v>6</v>
      </c>
      <c r="I22" s="111"/>
      <c r="J22" s="107"/>
      <c r="K22" s="107"/>
      <c r="L22" s="80"/>
      <c r="M22" s="80"/>
      <c r="N22" s="80"/>
      <c r="O22" s="80"/>
      <c r="P22" s="80"/>
      <c r="Q22" s="80"/>
      <c r="R22" s="80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67"/>
      <c r="AE22" s="67"/>
      <c r="AF22" s="67" t="s">
        <v>10</v>
      </c>
      <c r="AG22" s="93"/>
    </row>
    <row r="23" spans="1:33" ht="15" x14ac:dyDescent="0.25">
      <c r="A23" s="91">
        <v>1</v>
      </c>
      <c r="B23" s="120" t="s">
        <v>89</v>
      </c>
      <c r="C23" s="121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67"/>
      <c r="AE23" s="80" t="s">
        <v>11</v>
      </c>
      <c r="AF23" s="5" t="s">
        <v>13</v>
      </c>
      <c r="AG23" s="93"/>
    </row>
    <row r="24" spans="1:33" x14ac:dyDescent="0.2">
      <c r="A24" s="91">
        <v>2</v>
      </c>
      <c r="B24" s="120" t="s">
        <v>90</v>
      </c>
      <c r="C24" s="121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67"/>
      <c r="AE24" s="109">
        <f>Calculations!AD144</f>
        <v>20</v>
      </c>
      <c r="AF24" s="5"/>
      <c r="AG24" s="93"/>
    </row>
    <row r="25" spans="1:33" x14ac:dyDescent="0.2">
      <c r="A25" s="91">
        <v>3</v>
      </c>
      <c r="B25" s="120" t="s">
        <v>91</v>
      </c>
      <c r="C25" s="121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67"/>
      <c r="AE25" s="109"/>
      <c r="AF25" s="5"/>
      <c r="AG25" s="93"/>
    </row>
    <row r="26" spans="1:33" x14ac:dyDescent="0.2">
      <c r="A26" s="91">
        <v>4</v>
      </c>
      <c r="B26" s="120" t="s">
        <v>92</v>
      </c>
      <c r="C26" s="121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67"/>
      <c r="AE26" s="109"/>
      <c r="AF26" s="5" t="s">
        <v>12</v>
      </c>
      <c r="AG26" s="93"/>
    </row>
    <row r="27" spans="1:33" x14ac:dyDescent="0.2">
      <c r="A27" s="91">
        <v>5</v>
      </c>
      <c r="B27" s="120" t="s">
        <v>93</v>
      </c>
      <c r="C27" s="121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67"/>
      <c r="AE27" s="67"/>
      <c r="AF27" s="5"/>
      <c r="AG27" s="93"/>
    </row>
    <row r="28" spans="1:33" ht="15.75" x14ac:dyDescent="0.25">
      <c r="A28" s="96"/>
      <c r="B28" s="97" t="s">
        <v>11</v>
      </c>
      <c r="C28" s="86">
        <f>Calculations!D109</f>
        <v>20</v>
      </c>
      <c r="D28" s="86" t="str">
        <f>Calculations!E109</f>
        <v/>
      </c>
      <c r="E28" s="86" t="str">
        <f>Calculations!F109</f>
        <v/>
      </c>
      <c r="F28" s="86" t="str">
        <f>Calculations!G109</f>
        <v/>
      </c>
      <c r="G28" s="86" t="str">
        <f>Calculations!H109</f>
        <v/>
      </c>
      <c r="H28" s="86" t="str">
        <f>Calculations!I109</f>
        <v/>
      </c>
      <c r="I28" s="86" t="str">
        <f>Calculations!J109</f>
        <v/>
      </c>
      <c r="J28" s="86" t="str">
        <f>Calculations!K109</f>
        <v/>
      </c>
      <c r="K28" s="86" t="str">
        <f>Calculations!L109</f>
        <v/>
      </c>
      <c r="L28" s="86" t="str">
        <f>Calculations!M109</f>
        <v/>
      </c>
      <c r="M28" s="86" t="str">
        <f>Calculations!N109</f>
        <v/>
      </c>
      <c r="N28" s="86" t="str">
        <f>Calculations!O109</f>
        <v/>
      </c>
      <c r="O28" s="86" t="str">
        <f>Calculations!P109</f>
        <v/>
      </c>
      <c r="P28" s="86" t="str">
        <f>Calculations!Q109</f>
        <v/>
      </c>
      <c r="Q28" s="86" t="str">
        <f>Calculations!R109</f>
        <v/>
      </c>
      <c r="R28" s="86" t="str">
        <f>Calculations!S109</f>
        <v/>
      </c>
      <c r="S28" s="86" t="str">
        <f>Calculations!T109</f>
        <v/>
      </c>
      <c r="T28" s="86" t="str">
        <f>Calculations!U109</f>
        <v/>
      </c>
      <c r="U28" s="86" t="str">
        <f>Calculations!V109</f>
        <v/>
      </c>
      <c r="V28" s="86" t="str">
        <f>Calculations!W109</f>
        <v/>
      </c>
      <c r="W28" s="86" t="str">
        <f>Calculations!X109</f>
        <v/>
      </c>
      <c r="X28" s="86" t="str">
        <f>Calculations!Y109</f>
        <v/>
      </c>
      <c r="Y28" s="86" t="str">
        <f>Calculations!Z109</f>
        <v/>
      </c>
      <c r="Z28" s="86" t="str">
        <f>Calculations!AA109</f>
        <v/>
      </c>
      <c r="AA28" s="86" t="str">
        <f>Calculations!AB109</f>
        <v/>
      </c>
      <c r="AB28" s="86" t="str">
        <f>Calculations!AC109</f>
        <v/>
      </c>
      <c r="AC28" s="86" t="str">
        <f>Calculations!AD109</f>
        <v/>
      </c>
      <c r="AD28" s="67"/>
      <c r="AE28" s="67"/>
      <c r="AF28" s="67"/>
      <c r="AG28" s="93"/>
    </row>
    <row r="29" spans="1:33" x14ac:dyDescent="0.2">
      <c r="A29" s="91"/>
      <c r="B29" s="119" t="s">
        <v>14</v>
      </c>
      <c r="C29" s="11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67"/>
      <c r="AE29" s="67"/>
      <c r="AF29" s="67"/>
      <c r="AG29" s="93"/>
    </row>
    <row r="30" spans="1:33" x14ac:dyDescent="0.2">
      <c r="A30" s="91"/>
      <c r="B30" s="100"/>
      <c r="C30" s="67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67"/>
      <c r="AE30" s="67"/>
      <c r="AF30" s="67"/>
      <c r="AG30" s="93"/>
    </row>
    <row r="31" spans="1:33" x14ac:dyDescent="0.2">
      <c r="A31" s="91"/>
      <c r="B31" s="100" t="s">
        <v>15</v>
      </c>
      <c r="C31" s="82" t="s">
        <v>5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67"/>
      <c r="AE31" s="67"/>
      <c r="AF31" s="67"/>
      <c r="AG31" s="93"/>
    </row>
    <row r="32" spans="1:33" x14ac:dyDescent="0.2">
      <c r="A32" s="91"/>
      <c r="B32" s="67"/>
      <c r="C32" s="67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67"/>
      <c r="AE32" s="67"/>
      <c r="AF32" s="67"/>
      <c r="AG32" s="93"/>
    </row>
    <row r="33" spans="1:33" x14ac:dyDescent="0.2">
      <c r="A33" s="91"/>
      <c r="B33" s="118" t="s">
        <v>16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67"/>
      <c r="AE33" s="67"/>
      <c r="AF33" s="67"/>
      <c r="AG33" s="93"/>
    </row>
    <row r="34" spans="1:33" ht="15" x14ac:dyDescent="0.25">
      <c r="A34" s="91"/>
      <c r="B34" s="66" t="s">
        <v>17</v>
      </c>
      <c r="C34" s="67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67"/>
      <c r="AE34" s="67"/>
      <c r="AF34" s="67"/>
      <c r="AG34" s="93"/>
    </row>
    <row r="35" spans="1:33" x14ac:dyDescent="0.2">
      <c r="A35" s="91"/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4"/>
      <c r="AD35" s="67"/>
      <c r="AE35" s="67"/>
      <c r="AF35" s="67"/>
      <c r="AG35" s="93"/>
    </row>
    <row r="36" spans="1:33" x14ac:dyDescent="0.2">
      <c r="A36" s="91"/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4"/>
      <c r="AD36" s="67"/>
      <c r="AE36" s="67"/>
      <c r="AF36" s="67"/>
      <c r="AG36" s="93"/>
    </row>
    <row r="37" spans="1:33" x14ac:dyDescent="0.2">
      <c r="A37" s="91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4"/>
      <c r="AD37" s="67"/>
      <c r="AE37" s="67"/>
      <c r="AF37" s="67"/>
      <c r="AG37" s="93"/>
    </row>
    <row r="38" spans="1:33" x14ac:dyDescent="0.2">
      <c r="A38" s="91"/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7"/>
      <c r="AD38" s="67"/>
      <c r="AE38" s="67"/>
      <c r="AF38" s="67"/>
      <c r="AG38" s="93"/>
    </row>
    <row r="39" spans="1:33" x14ac:dyDescent="0.2">
      <c r="A39" s="91"/>
      <c r="B39" s="118"/>
      <c r="C39" s="118"/>
      <c r="D39" s="118"/>
      <c r="E39" s="118"/>
      <c r="F39" s="118"/>
      <c r="G39" s="118"/>
      <c r="H39" s="118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67"/>
      <c r="AE39" s="67"/>
      <c r="AF39" s="67"/>
      <c r="AG39" s="93"/>
    </row>
    <row r="40" spans="1:33" ht="15" thickBot="1" x14ac:dyDescent="0.25">
      <c r="A40" s="101"/>
      <c r="B40" s="102"/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2"/>
      <c r="AE40" s="102"/>
      <c r="AF40" s="102"/>
      <c r="AG40" s="104"/>
    </row>
  </sheetData>
  <mergeCells count="36">
    <mergeCell ref="D2:G2"/>
    <mergeCell ref="B39:H39"/>
    <mergeCell ref="B7:C7"/>
    <mergeCell ref="B8:C8"/>
    <mergeCell ref="B9:C9"/>
    <mergeCell ref="B10:C10"/>
    <mergeCell ref="B11:C11"/>
    <mergeCell ref="B15:C15"/>
    <mergeCell ref="B16:C16"/>
    <mergeCell ref="B17:C17"/>
    <mergeCell ref="B18:C18"/>
    <mergeCell ref="B19:C19"/>
    <mergeCell ref="B23:C23"/>
    <mergeCell ref="B24:C24"/>
    <mergeCell ref="B25:C25"/>
    <mergeCell ref="B26:C26"/>
    <mergeCell ref="D3:G3"/>
    <mergeCell ref="B22:C22"/>
    <mergeCell ref="H22:I22"/>
    <mergeCell ref="D6:F6"/>
    <mergeCell ref="H6:I6"/>
    <mergeCell ref="B6:C6"/>
    <mergeCell ref="D14:F14"/>
    <mergeCell ref="D22:F22"/>
    <mergeCell ref="B37:AC37"/>
    <mergeCell ref="B38:AC38"/>
    <mergeCell ref="AE24:AE26"/>
    <mergeCell ref="B33:R33"/>
    <mergeCell ref="B29:C29"/>
    <mergeCell ref="B27:C27"/>
    <mergeCell ref="B35:AC35"/>
    <mergeCell ref="AE16:AE18"/>
    <mergeCell ref="AE8:AE10"/>
    <mergeCell ref="B14:C14"/>
    <mergeCell ref="H14:I14"/>
    <mergeCell ref="B36:AC36"/>
  </mergeCells>
  <dataValidations count="5">
    <dataValidation type="list" allowBlank="1" sqref="C3">
      <formula1>"A,K,B,M,C,D"</formula1>
    </dataValidation>
    <dataValidation type="list" allowBlank="1" showInputMessage="1" showErrorMessage="1" sqref="B7:C11">
      <formula1>OFFSET(Qstart,MATCH($B$6,Qcolumn,0)-1,1,COUNTIF(Qcolumn,$B$6),1)</formula1>
    </dataValidation>
    <dataValidation type="list" allowBlank="1" showInputMessage="1" showErrorMessage="1" sqref="B15:C19">
      <formula1>OFFSET(Qstart,MATCH($B$14,Qcolumn,0)-1,1,COUNTIF(Qcolumn,$B$14),1)</formula1>
    </dataValidation>
    <dataValidation type="list" allowBlank="1" showInputMessage="1" showErrorMessage="1" sqref="B23:C27">
      <formula1>OFFSET(Qstart,MATCH($B$22,Qcolumn,0)-1,1,COUNTIF(Qcolumn,$B$22),1)</formula1>
    </dataValidation>
    <dataValidation type="list" allowBlank="1" showInputMessage="1" showErrorMessage="1" sqref="B6:C6 B14:C14 B22:C22">
      <formula1>OFFSET(Tstart,MATCH(Div,Tcolumn,0)-1,1,COUNTIF(Tcolumn,Div),1)</formula1>
    </dataValidation>
  </dataValidations>
  <pageMargins left="0" right="0" top="0.39410000000000001" bottom="0.39410000000000001" header="0" footer="0"/>
  <pageSetup scale="83" pageOrder="overThenDown" orientation="landscape" useFirstPageNumber="1" verticalDpi="0" r:id="rId1"/>
  <headerFooter>
    <oddHeader>&amp;C&amp;A</oddHeader>
    <oddFooter>&amp;CPage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DE7EEDE8-BD1A-4D88-8FA9-BA14FB74FE18}">
            <xm:f>Calculations!E$50=1</xm:f>
            <x14:dxf>
              <fill>
                <patternFill>
                  <bgColor theme="0" tint="-0.14996795556505021"/>
                </patternFill>
              </fill>
            </x14:dxf>
          </x14:cfRule>
          <xm:sqref>D7:AC11</xm:sqref>
        </x14:conditionalFormatting>
        <x14:conditionalFormatting xmlns:xm="http://schemas.microsoft.com/office/excel/2006/main">
          <x14:cfRule type="expression" priority="22" id="{B8712F85-B057-4A2A-9AEA-414DA823F00B}">
            <xm:f>Calculations!E$101</xm:f>
            <x14:dxf>
              <fill>
                <patternFill>
                  <bgColor theme="0" tint="-0.14996795556505021"/>
                </patternFill>
              </fill>
            </x14:dxf>
          </x14:cfRule>
          <xm:sqref>D15:AC19</xm:sqref>
        </x14:conditionalFormatting>
        <x14:conditionalFormatting xmlns:xm="http://schemas.microsoft.com/office/excel/2006/main">
          <x14:cfRule type="expression" priority="21" id="{AD316B1C-C18D-4F45-BBD1-BB543D28F104}">
            <xm:f>Calculations!E$152</xm:f>
            <x14:dxf>
              <fill>
                <patternFill>
                  <bgColor theme="0" tint="-0.14996795556505021"/>
                </patternFill>
              </fill>
            </x14:dxf>
          </x14:cfRule>
          <xm:sqref>D23:AC27</xm:sqref>
        </x14:conditionalFormatting>
        <x14:conditionalFormatting xmlns:xm="http://schemas.microsoft.com/office/excel/2006/main">
          <x14:cfRule type="expression" priority="20" id="{12EDF02D-83EA-4BFA-AC7A-D774BC1C18F7}">
            <xm:f>Calculations!$AD10&gt;0</xm:f>
            <x14:dxf>
              <fill>
                <patternFill>
                  <bgColor rgb="FF92D050"/>
                </patternFill>
              </fill>
            </x14:dxf>
          </x14:cfRule>
          <xm:sqref>AD7:AD11</xm:sqref>
        </x14:conditionalFormatting>
        <x14:conditionalFormatting xmlns:xm="http://schemas.microsoft.com/office/excel/2006/main">
          <x14:cfRule type="expression" priority="19" id="{932BDAB3-9DC2-4C2B-9C62-BFBBD7A3DD5D}">
            <xm:f>Calculations!$AD61&gt;0</xm:f>
            <x14:dxf>
              <fill>
                <patternFill>
                  <bgColor rgb="FF92D050"/>
                </patternFill>
              </fill>
            </x14:dxf>
          </x14:cfRule>
          <xm:sqref>AD15:AD19</xm:sqref>
        </x14:conditionalFormatting>
        <x14:conditionalFormatting xmlns:xm="http://schemas.microsoft.com/office/excel/2006/main">
          <x14:cfRule type="expression" priority="18" id="{BCC35038-0384-460D-9F5B-9E2625E00881}">
            <xm:f>Calculations!$AD112&gt;0</xm:f>
            <x14:dxf>
              <fill>
                <patternFill>
                  <bgColor rgb="FF92D050"/>
                </patternFill>
              </fill>
            </x14:dxf>
          </x14:cfRule>
          <xm:sqref>AD23:AD27</xm:sqref>
        </x14:conditionalFormatting>
        <x14:conditionalFormatting xmlns:xm="http://schemas.microsoft.com/office/excel/2006/main">
          <x14:cfRule type="expression" priority="13" id="{D0A2F330-EF68-41A2-B21E-4EE533E66433}">
            <xm:f>NOT(Calculations!$AJ$11)</xm:f>
            <x14:dxf>
              <fill>
                <patternFill>
                  <bgColor theme="1" tint="0.34998626667073579"/>
                </patternFill>
              </fill>
            </x14:dxf>
          </x14:cfRule>
          <xm:sqref>X7:AC11</xm:sqref>
        </x14:conditionalFormatting>
        <x14:conditionalFormatting xmlns:xm="http://schemas.microsoft.com/office/excel/2006/main">
          <x14:cfRule type="expression" priority="11" id="{63D842A1-42ED-4AED-9044-00476CC441C0}">
            <xm:f>NOT(Calculations!$AJ$12)</xm:f>
            <x14:dxf>
              <fill>
                <patternFill>
                  <bgColor theme="1" tint="0.34998626667073579"/>
                </patternFill>
              </fill>
            </x14:dxf>
          </x14:cfRule>
          <xm:sqref>X15:AC19</xm:sqref>
        </x14:conditionalFormatting>
        <x14:conditionalFormatting xmlns:xm="http://schemas.microsoft.com/office/excel/2006/main">
          <x14:cfRule type="expression" priority="9" id="{D4DEC4B3-7CCE-4F8A-B605-3986CC04923C}">
            <xm:f>NOT(Calculations!$AJ$13)</xm:f>
            <x14:dxf>
              <fill>
                <patternFill>
                  <bgColor theme="1" tint="0.34998626667073579"/>
                </patternFill>
              </fill>
            </x14:dxf>
          </x14:cfRule>
          <xm:sqref>X23:AC27</xm:sqref>
        </x14:conditionalFormatting>
        <x14:conditionalFormatting xmlns:xm="http://schemas.microsoft.com/office/excel/2006/main">
          <x14:cfRule type="expression" priority="10" id="{36542737-670F-44A6-9067-B927061318DA}">
            <xm:f>Calculations!$AD124&gt;=3</xm:f>
            <x14:dxf>
              <fill>
                <patternFill>
                  <bgColor rgb="FFFF0000"/>
                </patternFill>
              </fill>
            </x14:dxf>
          </x14:cfRule>
          <x14:cfRule type="expression" priority="15" id="{5B89F884-B8FD-4804-BF73-F33B19609399}">
            <xm:f>Calculations!$AD112&gt;=Quizout</xm:f>
            <x14:dxf>
              <fill>
                <patternFill>
                  <bgColor rgb="FF92D050"/>
                </patternFill>
              </fill>
            </x14:dxf>
          </x14:cfRule>
          <xm:sqref>A23:AC27</xm:sqref>
        </x14:conditionalFormatting>
        <x14:conditionalFormatting xmlns:xm="http://schemas.microsoft.com/office/excel/2006/main">
          <x14:cfRule type="expression" priority="12" id="{A8161DD5-C9DB-4875-8581-7C9A4643A8A6}">
            <xm:f>Calculations!$AD73&gt;=3</xm:f>
            <x14:dxf>
              <fill>
                <patternFill>
                  <bgColor rgb="FFFF0000"/>
                </patternFill>
              </fill>
            </x14:dxf>
          </x14:cfRule>
          <x14:cfRule type="expression" priority="16" id="{BD6E42C9-60EC-447E-A4E2-A8A4BD1A7871}">
            <xm:f>Calculations!$AD61&gt;=Quizout</xm:f>
            <x14:dxf>
              <fill>
                <patternFill>
                  <bgColor rgb="FF92D050"/>
                </patternFill>
              </fill>
            </x14:dxf>
          </x14:cfRule>
          <xm:sqref>A15:AC19</xm:sqref>
        </x14:conditionalFormatting>
        <x14:conditionalFormatting xmlns:xm="http://schemas.microsoft.com/office/excel/2006/main">
          <x14:cfRule type="expression" priority="14" id="{357C4B43-A4AF-40BD-976C-6A85130797E6}">
            <xm:f>Calculations!$AD22&gt;=3</xm:f>
            <x14:dxf>
              <fill>
                <patternFill>
                  <bgColor rgb="FFFF0000"/>
                </patternFill>
              </fill>
            </x14:dxf>
          </x14:cfRule>
          <x14:cfRule type="expression" priority="17" id="{91C18E8A-5D3E-4918-BC83-93BCBE04DFC0}">
            <xm:f>Calculations!$AD10&gt;=Quizout</xm:f>
            <x14:dxf>
              <fill>
                <patternFill>
                  <bgColor rgb="FF92D050"/>
                </patternFill>
              </fill>
            </x14:dxf>
          </x14:cfRule>
          <xm:sqref>A7:AC11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F56"/>
  <sheetViews>
    <sheetView workbookViewId="0">
      <selection activeCell="A13" sqref="A13"/>
    </sheetView>
  </sheetViews>
  <sheetFormatPr defaultRowHeight="14.25" x14ac:dyDescent="0.2"/>
  <cols>
    <col min="1" max="1" width="21.375" customWidth="1"/>
    <col min="2" max="2" width="16.75" customWidth="1"/>
    <col min="3" max="3" width="6.5" customWidth="1"/>
    <col min="4" max="4" width="5.875" customWidth="1"/>
    <col min="5" max="31" width="3.625" customWidth="1"/>
    <col min="32" max="32" width="4.375" customWidth="1"/>
  </cols>
  <sheetData>
    <row r="1" spans="1:6" x14ac:dyDescent="0.2">
      <c r="A1" s="8" t="s">
        <v>18</v>
      </c>
      <c r="B1" s="9" t="s">
        <v>2</v>
      </c>
      <c r="C1" s="9" t="s">
        <v>19</v>
      </c>
      <c r="D1" s="9" t="s">
        <v>11</v>
      </c>
      <c r="E1" s="9" t="s">
        <v>20</v>
      </c>
      <c r="F1" s="9" t="s">
        <v>21</v>
      </c>
    </row>
    <row r="2" spans="1:6" x14ac:dyDescent="0.2">
      <c r="A2" s="10" t="str">
        <f>Calculations!AG16</f>
        <v>Islanders</v>
      </c>
      <c r="B2" s="1" t="str">
        <f>CONCATENATE(Quiz!C3,"-",Quiz!D3)</f>
        <v>Z-q0r0-ncd</v>
      </c>
      <c r="C2" s="2">
        <f>Calculations!AH16</f>
        <v>1</v>
      </c>
      <c r="D2" s="7">
        <f>Calculations!AI16</f>
        <v>20</v>
      </c>
      <c r="E2" s="7">
        <f>Calculations!AJ16</f>
        <v>10</v>
      </c>
      <c r="F2" s="7">
        <f>Calculations!AK16</f>
        <v>0</v>
      </c>
    </row>
    <row r="3" spans="1:6" x14ac:dyDescent="0.2">
      <c r="A3" s="10" t="str">
        <f>Calculations!AG17</f>
        <v>Muppets</v>
      </c>
      <c r="B3" s="1" t="str">
        <f>B2</f>
        <v>Z-q0r0-ncd</v>
      </c>
      <c r="C3" s="7">
        <f>Calculations!AH17</f>
        <v>1</v>
      </c>
      <c r="D3" s="7">
        <f>Calculations!AI17</f>
        <v>20</v>
      </c>
      <c r="E3" s="7">
        <f>Calculations!AJ17</f>
        <v>10</v>
      </c>
      <c r="F3" s="7">
        <f>Calculations!AK17</f>
        <v>0</v>
      </c>
    </row>
    <row r="4" spans="1:6" x14ac:dyDescent="0.2">
      <c r="A4" s="10" t="str">
        <f>Calculations!AG18</f>
        <v>VeggieTales</v>
      </c>
      <c r="B4" s="1" t="str">
        <f>B3</f>
        <v>Z-q0r0-ncd</v>
      </c>
      <c r="C4" s="7">
        <f>Calculations!AH18</f>
        <v>1</v>
      </c>
      <c r="D4" s="7">
        <f>Calculations!AI18</f>
        <v>20</v>
      </c>
      <c r="E4" s="7">
        <f>Calculations!AJ18</f>
        <v>10</v>
      </c>
      <c r="F4" s="7">
        <f>Calculations!AK18</f>
        <v>0</v>
      </c>
    </row>
    <row r="6" spans="1:6" x14ac:dyDescent="0.2">
      <c r="A6" s="8" t="s">
        <v>22</v>
      </c>
      <c r="B6" s="9" t="s">
        <v>18</v>
      </c>
      <c r="C6" s="9" t="s">
        <v>2</v>
      </c>
      <c r="D6" s="9" t="s">
        <v>20</v>
      </c>
      <c r="E6" s="9" t="s">
        <v>21</v>
      </c>
      <c r="F6" s="9" t="s">
        <v>23</v>
      </c>
    </row>
    <row r="7" spans="1:6" x14ac:dyDescent="0.2">
      <c r="A7" s="1" t="str">
        <f>Calculations!A2</f>
        <v>Skipper</v>
      </c>
      <c r="B7" s="2" t="str">
        <f>Team1</f>
        <v>Islanders</v>
      </c>
      <c r="C7" s="2" t="str">
        <f>B2</f>
        <v>Z-q0r0-ncd</v>
      </c>
      <c r="D7" s="2">
        <f>Calculations!B2</f>
        <v>0</v>
      </c>
      <c r="E7" s="7">
        <f>Calculations!C2</f>
        <v>0</v>
      </c>
      <c r="F7" s="7">
        <f>Calculations!D2</f>
        <v>0</v>
      </c>
    </row>
    <row r="8" spans="1:6" x14ac:dyDescent="0.2">
      <c r="A8" s="1" t="str">
        <f>Calculations!A3</f>
        <v>Professor</v>
      </c>
      <c r="B8" s="7" t="str">
        <f>Team1</f>
        <v>Islanders</v>
      </c>
      <c r="C8" s="2" t="str">
        <f>C7</f>
        <v>Z-q0r0-ncd</v>
      </c>
      <c r="D8" s="7">
        <f>Calculations!B3</f>
        <v>0</v>
      </c>
      <c r="E8" s="7">
        <f>Calculations!C3</f>
        <v>0</v>
      </c>
      <c r="F8" s="7">
        <f>Calculations!D3</f>
        <v>0</v>
      </c>
    </row>
    <row r="9" spans="1:6" x14ac:dyDescent="0.2">
      <c r="A9" s="1" t="str">
        <f>Calculations!A4</f>
        <v>Gilligan</v>
      </c>
      <c r="B9" s="7" t="str">
        <f>Team1</f>
        <v>Islanders</v>
      </c>
      <c r="C9" s="2" t="str">
        <f t="shared" ref="C9:C21" si="0">C8</f>
        <v>Z-q0r0-ncd</v>
      </c>
      <c r="D9" s="7">
        <f>Calculations!B4</f>
        <v>0</v>
      </c>
      <c r="E9" s="7">
        <f>Calculations!C4</f>
        <v>0</v>
      </c>
      <c r="F9" s="7">
        <f>Calculations!D4</f>
        <v>0</v>
      </c>
    </row>
    <row r="10" spans="1:6" x14ac:dyDescent="0.2">
      <c r="A10" s="1" t="str">
        <f>Calculations!A5</f>
        <v>Mary Anne</v>
      </c>
      <c r="B10" s="7" t="str">
        <f>Team1</f>
        <v>Islanders</v>
      </c>
      <c r="C10" s="2" t="str">
        <f t="shared" si="0"/>
        <v>Z-q0r0-ncd</v>
      </c>
      <c r="D10" s="7">
        <f>Calculations!B5</f>
        <v>0</v>
      </c>
      <c r="E10" s="7">
        <f>Calculations!C5</f>
        <v>0</v>
      </c>
      <c r="F10" s="7">
        <f>Calculations!D5</f>
        <v>0</v>
      </c>
    </row>
    <row r="11" spans="1:6" x14ac:dyDescent="0.2">
      <c r="A11" s="74" t="str">
        <f>Calculations!A6</f>
        <v>Ginger</v>
      </c>
      <c r="B11" s="75" t="str">
        <f>Team1</f>
        <v>Islanders</v>
      </c>
      <c r="C11" s="75" t="str">
        <f t="shared" si="0"/>
        <v>Z-q0r0-ncd</v>
      </c>
      <c r="D11" s="75">
        <f>Calculations!B6</f>
        <v>0</v>
      </c>
      <c r="E11" s="75">
        <f>Calculations!C6</f>
        <v>0</v>
      </c>
      <c r="F11" s="75">
        <f>Calculations!D6</f>
        <v>0</v>
      </c>
    </row>
    <row r="12" spans="1:6" x14ac:dyDescent="0.2">
      <c r="A12" s="1" t="str">
        <f>Calculations!A53</f>
        <v>Kermit the Frog</v>
      </c>
      <c r="B12" s="2" t="str">
        <f xml:space="preserve"> Team2</f>
        <v>Muppets</v>
      </c>
      <c r="C12" s="2" t="str">
        <f t="shared" si="0"/>
        <v>Z-q0r0-ncd</v>
      </c>
      <c r="D12" s="2">
        <f>Calculations!B53</f>
        <v>0</v>
      </c>
      <c r="E12" s="7">
        <f>Calculations!C53</f>
        <v>0</v>
      </c>
      <c r="F12" s="7">
        <f>Calculations!D53</f>
        <v>0</v>
      </c>
    </row>
    <row r="13" spans="1:6" x14ac:dyDescent="0.2">
      <c r="A13" s="1" t="str">
        <f>Calculations!A54</f>
        <v>Miss Piggy</v>
      </c>
      <c r="B13" s="7" t="str">
        <f xml:space="preserve"> Team2</f>
        <v>Muppets</v>
      </c>
      <c r="C13" s="2" t="str">
        <f t="shared" si="0"/>
        <v>Z-q0r0-ncd</v>
      </c>
      <c r="D13" s="7">
        <f>Calculations!B54</f>
        <v>0</v>
      </c>
      <c r="E13" s="7">
        <f>Calculations!C54</f>
        <v>0</v>
      </c>
      <c r="F13" s="7">
        <f>Calculations!D54</f>
        <v>0</v>
      </c>
    </row>
    <row r="14" spans="1:6" x14ac:dyDescent="0.2">
      <c r="A14" s="1" t="str">
        <f>Calculations!A55</f>
        <v>Gonzo</v>
      </c>
      <c r="B14" s="7" t="str">
        <f xml:space="preserve"> Team2</f>
        <v>Muppets</v>
      </c>
      <c r="C14" s="2" t="str">
        <f t="shared" si="0"/>
        <v>Z-q0r0-ncd</v>
      </c>
      <c r="D14" s="7">
        <f>Calculations!B55</f>
        <v>0</v>
      </c>
      <c r="E14" s="7">
        <f>Calculations!C55</f>
        <v>0</v>
      </c>
      <c r="F14" s="7">
        <f>Calculations!D55</f>
        <v>0</v>
      </c>
    </row>
    <row r="15" spans="1:6" x14ac:dyDescent="0.2">
      <c r="A15" s="10" t="str">
        <f>Calculations!A56</f>
        <v>Dr. Bunsen Honeydew</v>
      </c>
      <c r="B15" s="4" t="str">
        <f xml:space="preserve"> Team2</f>
        <v>Muppets</v>
      </c>
      <c r="C15" s="4" t="str">
        <f t="shared" si="0"/>
        <v>Z-q0r0-ncd</v>
      </c>
      <c r="D15" s="4">
        <f>Calculations!B56</f>
        <v>0</v>
      </c>
      <c r="E15" s="4">
        <f>Calculations!C56</f>
        <v>0</v>
      </c>
      <c r="F15" s="4">
        <f>Calculations!D56</f>
        <v>0</v>
      </c>
    </row>
    <row r="16" spans="1:6" x14ac:dyDescent="0.2">
      <c r="A16" s="74" t="str">
        <f>Calculations!A57</f>
        <v>Swedish Chef</v>
      </c>
      <c r="B16" s="75" t="str">
        <f xml:space="preserve"> Team2</f>
        <v>Muppets</v>
      </c>
      <c r="C16" s="75" t="str">
        <f t="shared" si="0"/>
        <v>Z-q0r0-ncd</v>
      </c>
      <c r="D16" s="75">
        <f>Calculations!B57</f>
        <v>0</v>
      </c>
      <c r="E16" s="75">
        <f>Calculations!C57</f>
        <v>0</v>
      </c>
      <c r="F16" s="75">
        <f>Calculations!D57</f>
        <v>0</v>
      </c>
    </row>
    <row r="17" spans="1:32" x14ac:dyDescent="0.2">
      <c r="A17" s="1" t="str">
        <f>Calculations!A104</f>
        <v>Bob the Tomato</v>
      </c>
      <c r="B17" s="2" t="str">
        <f>Team3</f>
        <v>VeggieTales</v>
      </c>
      <c r="C17" s="2" t="str">
        <f t="shared" si="0"/>
        <v>Z-q0r0-ncd</v>
      </c>
      <c r="D17" s="2">
        <f>Calculations!B104</f>
        <v>0</v>
      </c>
      <c r="E17" s="2">
        <f>Calculations!C104</f>
        <v>0</v>
      </c>
      <c r="F17" s="2">
        <f>Calculations!D104</f>
        <v>0</v>
      </c>
    </row>
    <row r="18" spans="1:32" x14ac:dyDescent="0.2">
      <c r="A18" s="1" t="str">
        <f>Calculations!A105</f>
        <v>Larry the Cucumber</v>
      </c>
      <c r="B18" s="2" t="str">
        <f>Team3</f>
        <v>VeggieTales</v>
      </c>
      <c r="C18" s="2" t="str">
        <f t="shared" si="0"/>
        <v>Z-q0r0-ncd</v>
      </c>
      <c r="D18" s="2">
        <f>Calculations!B105</f>
        <v>0</v>
      </c>
      <c r="E18" s="2">
        <f>Calculations!C105</f>
        <v>0</v>
      </c>
      <c r="F18" s="2">
        <f>Calculations!D105</f>
        <v>0</v>
      </c>
    </row>
    <row r="19" spans="1:32" x14ac:dyDescent="0.2">
      <c r="A19" s="1" t="str">
        <f>Calculations!A106</f>
        <v>Junior Asparagus</v>
      </c>
      <c r="B19" s="2" t="str">
        <f>Team3</f>
        <v>VeggieTales</v>
      </c>
      <c r="C19" s="2" t="str">
        <f t="shared" si="0"/>
        <v>Z-q0r0-ncd</v>
      </c>
      <c r="D19" s="2">
        <f>Calculations!B106</f>
        <v>0</v>
      </c>
      <c r="E19" s="2">
        <f>Calculations!C106</f>
        <v>0</v>
      </c>
      <c r="F19" s="2">
        <f>Calculations!D106</f>
        <v>0</v>
      </c>
    </row>
    <row r="20" spans="1:32" x14ac:dyDescent="0.2">
      <c r="A20" s="1" t="str">
        <f>Calculations!A107</f>
        <v>Jimmy the Gourd</v>
      </c>
      <c r="B20" s="2" t="str">
        <f>Team3</f>
        <v>VeggieTales</v>
      </c>
      <c r="C20" s="2" t="str">
        <f t="shared" si="0"/>
        <v>Z-q0r0-ncd</v>
      </c>
      <c r="D20" s="2">
        <f>Calculations!B107</f>
        <v>0</v>
      </c>
      <c r="E20" s="2">
        <f>Calculations!C107</f>
        <v>0</v>
      </c>
      <c r="F20" s="2">
        <f>Calculations!D107</f>
        <v>0</v>
      </c>
    </row>
    <row r="21" spans="1:32" x14ac:dyDescent="0.2">
      <c r="A21" s="1" t="str">
        <f>Calculations!A108</f>
        <v>Archibald Asparagus</v>
      </c>
      <c r="B21" s="2" t="str">
        <f>Team3</f>
        <v>VeggieTales</v>
      </c>
      <c r="C21" s="2" t="str">
        <f t="shared" si="0"/>
        <v>Z-q0r0-ncd</v>
      </c>
      <c r="D21" s="2">
        <f>Calculations!B108</f>
        <v>0</v>
      </c>
      <c r="E21" s="2">
        <f>Calculations!C108</f>
        <v>0</v>
      </c>
      <c r="F21" s="2">
        <f>Calculations!D108</f>
        <v>0</v>
      </c>
    </row>
    <row r="22" spans="1:32" x14ac:dyDescent="0.2">
      <c r="A22" s="11"/>
      <c r="B22" s="12"/>
      <c r="C22" s="12"/>
      <c r="D22" s="12"/>
      <c r="E22" s="12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</row>
    <row r="23" spans="1:32" x14ac:dyDescent="0.2">
      <c r="A23" s="15" t="str">
        <f>CONCATENATE("Quiz ",B2)</f>
        <v>Quiz Z-q0r0-ncd</v>
      </c>
      <c r="B23" s="16"/>
      <c r="C23" s="16"/>
      <c r="D23" s="16"/>
      <c r="E23" s="16"/>
      <c r="F23" s="16"/>
      <c r="AF23" s="17"/>
    </row>
    <row r="24" spans="1:32" x14ac:dyDescent="0.2">
      <c r="A24" s="18"/>
      <c r="B24" s="16"/>
      <c r="C24" s="16"/>
      <c r="D24" s="16"/>
      <c r="E24" s="16"/>
      <c r="F24" s="16"/>
      <c r="AF24" s="17"/>
    </row>
    <row r="25" spans="1:32" x14ac:dyDescent="0.2">
      <c r="A25" s="19" t="s">
        <v>18</v>
      </c>
      <c r="B25" s="20" t="s">
        <v>19</v>
      </c>
      <c r="C25" s="20" t="s">
        <v>11</v>
      </c>
      <c r="D25" s="20" t="s">
        <v>20</v>
      </c>
      <c r="E25" s="20" t="s">
        <v>21</v>
      </c>
      <c r="F25" s="16"/>
      <c r="AF25" s="17"/>
    </row>
    <row r="26" spans="1:32" x14ac:dyDescent="0.2">
      <c r="A26" s="15" t="str">
        <f>Calculations!AG16</f>
        <v>Islanders</v>
      </c>
      <c r="B26" s="21">
        <f>Calculations!AH16</f>
        <v>1</v>
      </c>
      <c r="C26" s="21">
        <f>Calculations!AI16</f>
        <v>20</v>
      </c>
      <c r="D26" s="21">
        <f>Calculations!AJ16</f>
        <v>10</v>
      </c>
      <c r="E26" s="21">
        <f>Calculations!AK16</f>
        <v>0</v>
      </c>
      <c r="F26" s="16"/>
      <c r="AF26" s="17"/>
    </row>
    <row r="27" spans="1:32" x14ac:dyDescent="0.2">
      <c r="A27" s="15" t="str">
        <f>Calculations!AG17</f>
        <v>Muppets</v>
      </c>
      <c r="B27" s="21">
        <f>Calculations!AH17</f>
        <v>1</v>
      </c>
      <c r="C27" s="21">
        <f>Calculations!AI17</f>
        <v>20</v>
      </c>
      <c r="D27" s="21">
        <f>Calculations!AJ17</f>
        <v>10</v>
      </c>
      <c r="E27" s="21">
        <f>Calculations!AK17</f>
        <v>0</v>
      </c>
      <c r="F27" s="16"/>
      <c r="AF27" s="17"/>
    </row>
    <row r="28" spans="1:32" x14ac:dyDescent="0.2">
      <c r="A28" s="15" t="str">
        <f>Calculations!AG18</f>
        <v>VeggieTales</v>
      </c>
      <c r="B28" s="21">
        <f>Calculations!AH18</f>
        <v>1</v>
      </c>
      <c r="C28" s="21">
        <f>Calculations!AI18</f>
        <v>20</v>
      </c>
      <c r="D28" s="21">
        <f>Calculations!AJ18</f>
        <v>10</v>
      </c>
      <c r="E28" s="21">
        <f>Calculations!AK18</f>
        <v>0</v>
      </c>
      <c r="F28" s="16"/>
      <c r="AF28" s="17"/>
    </row>
    <row r="29" spans="1:32" x14ac:dyDescent="0.2">
      <c r="A29" s="18"/>
      <c r="B29" s="16"/>
      <c r="C29" s="16"/>
      <c r="D29" s="16"/>
      <c r="E29" s="16"/>
      <c r="F29" s="16"/>
      <c r="Z29" s="19" t="s">
        <v>1</v>
      </c>
      <c r="AF29" s="17"/>
    </row>
    <row r="30" spans="1:32" x14ac:dyDescent="0.2">
      <c r="A30" s="18"/>
      <c r="B30" s="16"/>
      <c r="C30" s="16"/>
      <c r="D30" s="16"/>
      <c r="E30" s="16"/>
      <c r="F30" s="16"/>
      <c r="U30" s="20" t="s">
        <v>3</v>
      </c>
      <c r="V30" s="20" t="s">
        <v>3</v>
      </c>
      <c r="W30" s="20" t="s">
        <v>3</v>
      </c>
      <c r="X30" s="20" t="s">
        <v>3</v>
      </c>
      <c r="Y30" s="20" t="s">
        <v>3</v>
      </c>
      <c r="Z30" s="22" t="s">
        <v>3</v>
      </c>
      <c r="AA30" s="20" t="s">
        <v>3</v>
      </c>
      <c r="AB30" s="20" t="s">
        <v>3</v>
      </c>
      <c r="AC30" s="20" t="s">
        <v>3</v>
      </c>
      <c r="AD30" s="20" t="s">
        <v>3</v>
      </c>
      <c r="AE30" s="20" t="s">
        <v>3</v>
      </c>
      <c r="AF30" s="17"/>
    </row>
    <row r="31" spans="1:32" x14ac:dyDescent="0.2">
      <c r="A31" s="18"/>
      <c r="B31" s="16"/>
      <c r="C31" s="16"/>
      <c r="D31" s="16"/>
      <c r="E31" s="16"/>
      <c r="F31" s="16"/>
      <c r="U31" s="20" t="s">
        <v>8</v>
      </c>
      <c r="V31" s="20" t="s">
        <v>8</v>
      </c>
      <c r="W31" s="20" t="s">
        <v>8</v>
      </c>
      <c r="X31" s="20" t="s">
        <v>8</v>
      </c>
      <c r="Y31" s="20" t="s">
        <v>8</v>
      </c>
      <c r="Z31" s="22" t="s">
        <v>8</v>
      </c>
      <c r="AA31" s="20" t="s">
        <v>8</v>
      </c>
      <c r="AB31" s="20" t="s">
        <v>8</v>
      </c>
      <c r="AC31" s="20" t="s">
        <v>8</v>
      </c>
      <c r="AD31" s="20" t="s">
        <v>8</v>
      </c>
      <c r="AE31" s="20" t="s">
        <v>8</v>
      </c>
      <c r="AF31" s="17"/>
    </row>
    <row r="32" spans="1:32" ht="15" x14ac:dyDescent="0.25">
      <c r="A32" s="23" t="str">
        <f>A26</f>
        <v>Islanders</v>
      </c>
      <c r="B32" s="24" t="s">
        <v>20</v>
      </c>
      <c r="C32" s="24" t="s">
        <v>21</v>
      </c>
      <c r="D32" s="24" t="s">
        <v>24</v>
      </c>
      <c r="E32" s="21"/>
      <c r="F32" s="21">
        <v>1</v>
      </c>
      <c r="G32" s="20">
        <v>2</v>
      </c>
      <c r="H32" s="20">
        <v>3</v>
      </c>
      <c r="I32" s="20">
        <v>4</v>
      </c>
      <c r="J32" s="20">
        <v>5</v>
      </c>
      <c r="K32" s="20">
        <v>6</v>
      </c>
      <c r="L32" s="20">
        <v>7</v>
      </c>
      <c r="M32" s="20">
        <v>8</v>
      </c>
      <c r="N32" s="20">
        <v>9</v>
      </c>
      <c r="O32" s="20">
        <v>10</v>
      </c>
      <c r="P32" s="20">
        <v>11</v>
      </c>
      <c r="Q32" s="20">
        <v>12</v>
      </c>
      <c r="R32" s="20">
        <v>13</v>
      </c>
      <c r="S32" s="20">
        <v>14</v>
      </c>
      <c r="T32" s="20">
        <v>15</v>
      </c>
      <c r="U32" s="20">
        <v>16</v>
      </c>
      <c r="V32" s="20">
        <v>17</v>
      </c>
      <c r="W32" s="20">
        <v>18</v>
      </c>
      <c r="X32" s="20">
        <v>19</v>
      </c>
      <c r="Y32" s="20">
        <v>20</v>
      </c>
      <c r="Z32" s="22">
        <v>21</v>
      </c>
      <c r="AA32" s="20">
        <v>22</v>
      </c>
      <c r="AB32" s="20">
        <v>23</v>
      </c>
      <c r="AC32" s="20">
        <v>24</v>
      </c>
      <c r="AD32" s="20">
        <v>25</v>
      </c>
      <c r="AE32" s="20">
        <v>26</v>
      </c>
      <c r="AF32" s="17"/>
    </row>
    <row r="33" spans="1:32" x14ac:dyDescent="0.2">
      <c r="A33" s="15" t="str">
        <f>Calculations!A2</f>
        <v>Skipper</v>
      </c>
      <c r="B33" s="71">
        <f>Calculations!B2</f>
        <v>0</v>
      </c>
      <c r="C33" s="71">
        <f>Calculations!C2</f>
        <v>0</v>
      </c>
      <c r="D33" s="32">
        <f>Calculations!X32</f>
        <v>0</v>
      </c>
      <c r="E33" s="16"/>
      <c r="F33" s="25" t="str">
        <f>Calculations!E2</f>
        <v/>
      </c>
      <c r="G33" s="25" t="str">
        <f>Calculations!F2</f>
        <v/>
      </c>
      <c r="H33" s="25" t="str">
        <f>Calculations!G2</f>
        <v/>
      </c>
      <c r="I33" s="25" t="str">
        <f>Calculations!H2</f>
        <v/>
      </c>
      <c r="J33" s="25" t="str">
        <f>Calculations!I2</f>
        <v/>
      </c>
      <c r="K33" s="25" t="str">
        <f>Calculations!J2</f>
        <v/>
      </c>
      <c r="L33" s="25" t="str">
        <f>Calculations!K2</f>
        <v/>
      </c>
      <c r="M33" s="25" t="str">
        <f>Calculations!L2</f>
        <v/>
      </c>
      <c r="N33" s="25" t="str">
        <f>Calculations!M2</f>
        <v/>
      </c>
      <c r="O33" s="25" t="str">
        <f>Calculations!N2</f>
        <v/>
      </c>
      <c r="P33" s="25" t="str">
        <f>Calculations!O2</f>
        <v/>
      </c>
      <c r="Q33" s="25" t="str">
        <f>Calculations!P2</f>
        <v/>
      </c>
      <c r="R33" s="25" t="str">
        <f>Calculations!Q2</f>
        <v/>
      </c>
      <c r="S33" s="25" t="str">
        <f>Calculations!R2</f>
        <v/>
      </c>
      <c r="T33" s="25" t="str">
        <f>Calculations!S2</f>
        <v/>
      </c>
      <c r="U33" s="25" t="str">
        <f>Calculations!T2</f>
        <v/>
      </c>
      <c r="V33" s="25" t="str">
        <f>Calculations!U2</f>
        <v/>
      </c>
      <c r="W33" s="25" t="str">
        <f>Calculations!V2</f>
        <v/>
      </c>
      <c r="X33" s="25" t="str">
        <f>Calculations!W2</f>
        <v/>
      </c>
      <c r="Y33" s="25" t="str">
        <f>Calculations!X2</f>
        <v/>
      </c>
      <c r="Z33" s="25" t="str">
        <f>Calculations!Y2</f>
        <v/>
      </c>
      <c r="AA33" s="25" t="str">
        <f>Calculations!Z2</f>
        <v/>
      </c>
      <c r="AB33" s="25" t="str">
        <f>Calculations!AA2</f>
        <v/>
      </c>
      <c r="AC33" s="25" t="str">
        <f>Calculations!AB2</f>
        <v/>
      </c>
      <c r="AD33" s="25" t="str">
        <f>Calculations!AC2</f>
        <v/>
      </c>
      <c r="AE33" s="25" t="str">
        <f>Calculations!AD2</f>
        <v/>
      </c>
      <c r="AF33" s="17"/>
    </row>
    <row r="34" spans="1:32" x14ac:dyDescent="0.2">
      <c r="A34" s="15" t="str">
        <f>Calculations!A3</f>
        <v>Professor</v>
      </c>
      <c r="B34" s="71">
        <f>Calculations!B3</f>
        <v>0</v>
      </c>
      <c r="C34" s="71">
        <f>Calculations!C3</f>
        <v>0</v>
      </c>
      <c r="D34" s="32">
        <f>Calculations!X33</f>
        <v>0</v>
      </c>
      <c r="E34" s="16"/>
      <c r="F34" s="25" t="str">
        <f>Calculations!E3</f>
        <v/>
      </c>
      <c r="G34" s="25" t="str">
        <f>Calculations!F3</f>
        <v/>
      </c>
      <c r="H34" s="25" t="str">
        <f>Calculations!G3</f>
        <v/>
      </c>
      <c r="I34" s="25" t="str">
        <f>Calculations!H3</f>
        <v/>
      </c>
      <c r="J34" s="25" t="str">
        <f>Calculations!I3</f>
        <v/>
      </c>
      <c r="K34" s="25" t="str">
        <f>Calculations!J3</f>
        <v/>
      </c>
      <c r="L34" s="25" t="str">
        <f>Calculations!K3</f>
        <v/>
      </c>
      <c r="M34" s="25" t="str">
        <f>Calculations!L3</f>
        <v/>
      </c>
      <c r="N34" s="25" t="str">
        <f>Calculations!M3</f>
        <v/>
      </c>
      <c r="O34" s="25" t="str">
        <f>Calculations!N3</f>
        <v/>
      </c>
      <c r="P34" s="25" t="str">
        <f>Calculations!O3</f>
        <v/>
      </c>
      <c r="Q34" s="25" t="str">
        <f>Calculations!P3</f>
        <v/>
      </c>
      <c r="R34" s="25" t="str">
        <f>Calculations!Q3</f>
        <v/>
      </c>
      <c r="S34" s="25" t="str">
        <f>Calculations!R3</f>
        <v/>
      </c>
      <c r="T34" s="25" t="str">
        <f>Calculations!S3</f>
        <v/>
      </c>
      <c r="U34" s="25" t="str">
        <f>Calculations!T3</f>
        <v/>
      </c>
      <c r="V34" s="25" t="str">
        <f>Calculations!U3</f>
        <v/>
      </c>
      <c r="W34" s="25" t="str">
        <f>Calculations!V3</f>
        <v/>
      </c>
      <c r="X34" s="25" t="str">
        <f>Calculations!W3</f>
        <v/>
      </c>
      <c r="Y34" s="25" t="str">
        <f>Calculations!X3</f>
        <v/>
      </c>
      <c r="Z34" s="25" t="str">
        <f>Calculations!Y3</f>
        <v/>
      </c>
      <c r="AA34" s="25" t="str">
        <f>Calculations!Z3</f>
        <v/>
      </c>
      <c r="AB34" s="25" t="str">
        <f>Calculations!AA3</f>
        <v/>
      </c>
      <c r="AC34" s="25" t="str">
        <f>Calculations!AB3</f>
        <v/>
      </c>
      <c r="AD34" s="25" t="str">
        <f>Calculations!AC3</f>
        <v/>
      </c>
      <c r="AE34" s="25" t="str">
        <f>Calculations!AD3</f>
        <v/>
      </c>
      <c r="AF34" s="17"/>
    </row>
    <row r="35" spans="1:32" x14ac:dyDescent="0.2">
      <c r="A35" s="15" t="str">
        <f>Calculations!A4</f>
        <v>Gilligan</v>
      </c>
      <c r="B35" s="71">
        <f>Calculations!B4</f>
        <v>0</v>
      </c>
      <c r="C35" s="71">
        <f>Calculations!C4</f>
        <v>0</v>
      </c>
      <c r="D35" s="32">
        <f>Calculations!X34</f>
        <v>0</v>
      </c>
      <c r="E35" s="16"/>
      <c r="F35" s="25" t="str">
        <f>Calculations!E4</f>
        <v/>
      </c>
      <c r="G35" s="25" t="str">
        <f>Calculations!F4</f>
        <v/>
      </c>
      <c r="H35" s="25" t="str">
        <f>Calculations!G4</f>
        <v/>
      </c>
      <c r="I35" s="25" t="str">
        <f>Calculations!H4</f>
        <v/>
      </c>
      <c r="J35" s="25" t="str">
        <f>Calculations!I4</f>
        <v/>
      </c>
      <c r="K35" s="25" t="str">
        <f>Calculations!J4</f>
        <v/>
      </c>
      <c r="L35" s="25" t="str">
        <f>Calculations!K4</f>
        <v/>
      </c>
      <c r="M35" s="25" t="str">
        <f>Calculations!L4</f>
        <v/>
      </c>
      <c r="N35" s="25" t="str">
        <f>Calculations!M4</f>
        <v/>
      </c>
      <c r="O35" s="25" t="str">
        <f>Calculations!N4</f>
        <v/>
      </c>
      <c r="P35" s="25" t="str">
        <f>Calculations!O4</f>
        <v/>
      </c>
      <c r="Q35" s="25" t="str">
        <f>Calculations!P4</f>
        <v/>
      </c>
      <c r="R35" s="25" t="str">
        <f>Calculations!Q4</f>
        <v/>
      </c>
      <c r="S35" s="25" t="str">
        <f>Calculations!R4</f>
        <v/>
      </c>
      <c r="T35" s="25" t="str">
        <f>Calculations!S4</f>
        <v/>
      </c>
      <c r="U35" s="25" t="str">
        <f>Calculations!T4</f>
        <v/>
      </c>
      <c r="V35" s="25" t="str">
        <f>Calculations!U4</f>
        <v/>
      </c>
      <c r="W35" s="25" t="str">
        <f>Calculations!V4</f>
        <v/>
      </c>
      <c r="X35" s="25" t="str">
        <f>Calculations!W4</f>
        <v/>
      </c>
      <c r="Y35" s="25" t="str">
        <f>Calculations!X4</f>
        <v/>
      </c>
      <c r="Z35" s="25" t="str">
        <f>Calculations!Y4</f>
        <v/>
      </c>
      <c r="AA35" s="25" t="str">
        <f>Calculations!Z4</f>
        <v/>
      </c>
      <c r="AB35" s="25" t="str">
        <f>Calculations!AA4</f>
        <v/>
      </c>
      <c r="AC35" s="25" t="str">
        <f>Calculations!AB4</f>
        <v/>
      </c>
      <c r="AD35" s="25" t="str">
        <f>Calculations!AC4</f>
        <v/>
      </c>
      <c r="AE35" s="25" t="str">
        <f>Calculations!AD4</f>
        <v/>
      </c>
      <c r="AF35" s="17"/>
    </row>
    <row r="36" spans="1:32" x14ac:dyDescent="0.2">
      <c r="A36" s="15" t="str">
        <f>Calculations!A5</f>
        <v>Mary Anne</v>
      </c>
      <c r="B36" s="71">
        <f>Calculations!B5</f>
        <v>0</v>
      </c>
      <c r="C36" s="71">
        <f>Calculations!C5</f>
        <v>0</v>
      </c>
      <c r="D36" s="32">
        <f>Calculations!X35</f>
        <v>0</v>
      </c>
      <c r="E36" s="16"/>
      <c r="F36" s="25" t="str">
        <f>Calculations!E5</f>
        <v/>
      </c>
      <c r="G36" s="25" t="str">
        <f>Calculations!F5</f>
        <v/>
      </c>
      <c r="H36" s="25" t="str">
        <f>Calculations!G5</f>
        <v/>
      </c>
      <c r="I36" s="25" t="str">
        <f>Calculations!H5</f>
        <v/>
      </c>
      <c r="J36" s="25" t="str">
        <f>Calculations!I5</f>
        <v/>
      </c>
      <c r="K36" s="25" t="str">
        <f>Calculations!J5</f>
        <v/>
      </c>
      <c r="L36" s="25" t="str">
        <f>Calculations!K5</f>
        <v/>
      </c>
      <c r="M36" s="25" t="str">
        <f>Calculations!L5</f>
        <v/>
      </c>
      <c r="N36" s="25" t="str">
        <f>Calculations!M5</f>
        <v/>
      </c>
      <c r="O36" s="25" t="str">
        <f>Calculations!N5</f>
        <v/>
      </c>
      <c r="P36" s="25" t="str">
        <f>Calculations!O5</f>
        <v/>
      </c>
      <c r="Q36" s="25" t="str">
        <f>Calculations!P5</f>
        <v/>
      </c>
      <c r="R36" s="25" t="str">
        <f>Calculations!Q5</f>
        <v/>
      </c>
      <c r="S36" s="25" t="str">
        <f>Calculations!R5</f>
        <v/>
      </c>
      <c r="T36" s="25" t="str">
        <f>Calculations!S5</f>
        <v/>
      </c>
      <c r="U36" s="25" t="str">
        <f>Calculations!T5</f>
        <v/>
      </c>
      <c r="V36" s="25" t="str">
        <f>Calculations!U5</f>
        <v/>
      </c>
      <c r="W36" s="25" t="str">
        <f>Calculations!V5</f>
        <v/>
      </c>
      <c r="X36" s="25" t="str">
        <f>Calculations!W5</f>
        <v/>
      </c>
      <c r="Y36" s="25" t="str">
        <f>Calculations!X5</f>
        <v/>
      </c>
      <c r="Z36" s="25" t="str">
        <f>Calculations!Y5</f>
        <v/>
      </c>
      <c r="AA36" s="25" t="str">
        <f>Calculations!Z5</f>
        <v/>
      </c>
      <c r="AB36" s="25" t="str">
        <f>Calculations!AA5</f>
        <v/>
      </c>
      <c r="AC36" s="25" t="str">
        <f>Calculations!AB5</f>
        <v/>
      </c>
      <c r="AD36" s="25" t="str">
        <f>Calculations!AC5</f>
        <v/>
      </c>
      <c r="AE36" s="25" t="str">
        <f>Calculations!AD5</f>
        <v/>
      </c>
      <c r="AF36" s="17"/>
    </row>
    <row r="37" spans="1:32" x14ac:dyDescent="0.2">
      <c r="A37" s="15" t="str">
        <f>Calculations!A6</f>
        <v>Ginger</v>
      </c>
      <c r="B37" s="71">
        <f>Calculations!B6</f>
        <v>0</v>
      </c>
      <c r="C37" s="71">
        <f>Calculations!C6</f>
        <v>0</v>
      </c>
      <c r="D37" s="32">
        <f>Calculations!X36</f>
        <v>0</v>
      </c>
      <c r="E37" s="16"/>
      <c r="F37" s="25" t="str">
        <f>Calculations!E6</f>
        <v/>
      </c>
      <c r="G37" s="25" t="str">
        <f>Calculations!F6</f>
        <v/>
      </c>
      <c r="H37" s="25" t="str">
        <f>Calculations!G6</f>
        <v/>
      </c>
      <c r="I37" s="25" t="str">
        <f>Calculations!H6</f>
        <v/>
      </c>
      <c r="J37" s="25" t="str">
        <f>Calculations!I6</f>
        <v/>
      </c>
      <c r="K37" s="25" t="str">
        <f>Calculations!J6</f>
        <v/>
      </c>
      <c r="L37" s="25" t="str">
        <f>Calculations!K6</f>
        <v/>
      </c>
      <c r="M37" s="25" t="str">
        <f>Calculations!L6</f>
        <v/>
      </c>
      <c r="N37" s="25" t="str">
        <f>Calculations!M6</f>
        <v/>
      </c>
      <c r="O37" s="25" t="str">
        <f>Calculations!N6</f>
        <v/>
      </c>
      <c r="P37" s="25" t="str">
        <f>Calculations!O6</f>
        <v/>
      </c>
      <c r="Q37" s="25" t="str">
        <f>Calculations!P6</f>
        <v/>
      </c>
      <c r="R37" s="25" t="str">
        <f>Calculations!Q6</f>
        <v/>
      </c>
      <c r="S37" s="25" t="str">
        <f>Calculations!R6</f>
        <v/>
      </c>
      <c r="T37" s="25" t="str">
        <f>Calculations!S6</f>
        <v/>
      </c>
      <c r="U37" s="25" t="str">
        <f>Calculations!T6</f>
        <v/>
      </c>
      <c r="V37" s="25" t="str">
        <f>Calculations!U6</f>
        <v/>
      </c>
      <c r="W37" s="25" t="str">
        <f>Calculations!V6</f>
        <v/>
      </c>
      <c r="X37" s="25" t="str">
        <f>Calculations!W6</f>
        <v/>
      </c>
      <c r="Y37" s="25" t="str">
        <f>Calculations!X6</f>
        <v/>
      </c>
      <c r="Z37" s="25" t="str">
        <f>Calculations!Y6</f>
        <v/>
      </c>
      <c r="AA37" s="25" t="str">
        <f>Calculations!Z6</f>
        <v/>
      </c>
      <c r="AB37" s="25" t="str">
        <f>Calculations!AA6</f>
        <v/>
      </c>
      <c r="AC37" s="25" t="str">
        <f>Calculations!AB6</f>
        <v/>
      </c>
      <c r="AD37" s="25" t="str">
        <f>Calculations!AC6</f>
        <v/>
      </c>
      <c r="AE37" s="25" t="str">
        <f>Calculations!AD6</f>
        <v/>
      </c>
      <c r="AF37" s="17"/>
    </row>
    <row r="38" spans="1:32" x14ac:dyDescent="0.2">
      <c r="A38" s="18"/>
      <c r="B38" s="16"/>
      <c r="C38" s="16"/>
      <c r="D38" s="16"/>
      <c r="E38" s="26">
        <f>Calculations!D7</f>
        <v>20</v>
      </c>
      <c r="F38" s="25" t="str">
        <f>Calculations!E7</f>
        <v/>
      </c>
      <c r="G38" s="25" t="str">
        <f>Calculations!F7</f>
        <v/>
      </c>
      <c r="H38" s="25" t="str">
        <f>Calculations!G7</f>
        <v/>
      </c>
      <c r="I38" s="25" t="str">
        <f>Calculations!H7</f>
        <v/>
      </c>
      <c r="J38" s="25" t="str">
        <f>Calculations!I7</f>
        <v/>
      </c>
      <c r="K38" s="25" t="str">
        <f>Calculations!J7</f>
        <v/>
      </c>
      <c r="L38" s="25" t="str">
        <f>Calculations!K7</f>
        <v/>
      </c>
      <c r="M38" s="25" t="str">
        <f>Calculations!L7</f>
        <v/>
      </c>
      <c r="N38" s="25" t="str">
        <f>Calculations!M7</f>
        <v/>
      </c>
      <c r="O38" s="25" t="str">
        <f>Calculations!N7</f>
        <v/>
      </c>
      <c r="P38" s="25" t="str">
        <f>Calculations!O7</f>
        <v/>
      </c>
      <c r="Q38" s="25" t="str">
        <f>Calculations!P7</f>
        <v/>
      </c>
      <c r="R38" s="25" t="str">
        <f>Calculations!Q7</f>
        <v/>
      </c>
      <c r="S38" s="25" t="str">
        <f>Calculations!R7</f>
        <v/>
      </c>
      <c r="T38" s="25" t="str">
        <f>Calculations!S7</f>
        <v/>
      </c>
      <c r="U38" s="25" t="str">
        <f>Calculations!T7</f>
        <v/>
      </c>
      <c r="V38" s="25" t="str">
        <f>Calculations!U7</f>
        <v/>
      </c>
      <c r="W38" s="25" t="str">
        <f>Calculations!V7</f>
        <v/>
      </c>
      <c r="X38" s="25" t="str">
        <f>Calculations!W7</f>
        <v/>
      </c>
      <c r="Y38" s="25" t="str">
        <f>Calculations!X7</f>
        <v/>
      </c>
      <c r="Z38" s="25" t="str">
        <f>Calculations!Y7</f>
        <v/>
      </c>
      <c r="AA38" s="25" t="str">
        <f>Calculations!Z7</f>
        <v/>
      </c>
      <c r="AB38" s="25" t="str">
        <f>Calculations!AA7</f>
        <v/>
      </c>
      <c r="AC38" s="25" t="str">
        <f>Calculations!AB7</f>
        <v/>
      </c>
      <c r="AD38" s="25" t="str">
        <f>Calculations!AC7</f>
        <v/>
      </c>
      <c r="AE38" s="25" t="str">
        <f>Calculations!AD7</f>
        <v/>
      </c>
      <c r="AF38" s="17"/>
    </row>
    <row r="39" spans="1:32" x14ac:dyDescent="0.2">
      <c r="A39" s="18"/>
      <c r="B39" s="16"/>
      <c r="C39" s="16"/>
      <c r="D39" s="16"/>
      <c r="E39" s="16"/>
      <c r="F39" s="16"/>
      <c r="Z39" s="19"/>
      <c r="AF39" s="17"/>
    </row>
    <row r="40" spans="1:32" ht="15" x14ac:dyDescent="0.25">
      <c r="A40" s="23" t="str">
        <f>A27</f>
        <v>Muppets</v>
      </c>
      <c r="B40" s="24" t="s">
        <v>20</v>
      </c>
      <c r="C40" s="24" t="s">
        <v>21</v>
      </c>
      <c r="D40" s="24" t="s">
        <v>24</v>
      </c>
      <c r="E40" s="21"/>
      <c r="F40" s="21">
        <v>1</v>
      </c>
      <c r="G40" s="20">
        <v>2</v>
      </c>
      <c r="H40" s="20">
        <v>3</v>
      </c>
      <c r="I40" s="20">
        <v>4</v>
      </c>
      <c r="J40" s="20">
        <v>5</v>
      </c>
      <c r="K40" s="20">
        <v>6</v>
      </c>
      <c r="L40" s="20">
        <v>7</v>
      </c>
      <c r="M40" s="20">
        <v>8</v>
      </c>
      <c r="N40" s="20">
        <v>9</v>
      </c>
      <c r="O40" s="20">
        <v>10</v>
      </c>
      <c r="P40" s="20">
        <v>11</v>
      </c>
      <c r="Q40" s="20">
        <v>12</v>
      </c>
      <c r="R40" s="20">
        <v>13</v>
      </c>
      <c r="S40" s="20">
        <v>14</v>
      </c>
      <c r="T40" s="20">
        <v>15</v>
      </c>
      <c r="U40" s="20">
        <v>16</v>
      </c>
      <c r="V40" s="20">
        <v>17</v>
      </c>
      <c r="W40" s="20">
        <v>18</v>
      </c>
      <c r="X40" s="20">
        <v>19</v>
      </c>
      <c r="Y40" s="20">
        <v>20</v>
      </c>
      <c r="Z40" s="22">
        <v>21</v>
      </c>
      <c r="AA40" s="20">
        <v>22</v>
      </c>
      <c r="AB40" s="20">
        <v>23</v>
      </c>
      <c r="AC40" s="20">
        <v>24</v>
      </c>
      <c r="AD40" s="20">
        <v>25</v>
      </c>
      <c r="AE40" s="20">
        <v>26</v>
      </c>
      <c r="AF40" s="17"/>
    </row>
    <row r="41" spans="1:32" x14ac:dyDescent="0.2">
      <c r="A41" s="27" t="str">
        <f>Calculations!A53</f>
        <v>Kermit the Frog</v>
      </c>
      <c r="B41" s="21">
        <f>Calculations!B53</f>
        <v>0</v>
      </c>
      <c r="C41" s="21">
        <f>Calculations!C53</f>
        <v>0</v>
      </c>
      <c r="D41" s="21">
        <f>Calculations!X83</f>
        <v>0</v>
      </c>
      <c r="E41" s="16"/>
      <c r="F41" s="25" t="str">
        <f>Calculations!E53</f>
        <v/>
      </c>
      <c r="G41" s="25" t="str">
        <f>Calculations!F53</f>
        <v/>
      </c>
      <c r="H41" s="25" t="str">
        <f>Calculations!G53</f>
        <v/>
      </c>
      <c r="I41" s="25" t="str">
        <f>Calculations!H53</f>
        <v/>
      </c>
      <c r="J41" s="25" t="str">
        <f>Calculations!I53</f>
        <v/>
      </c>
      <c r="K41" s="25" t="str">
        <f>Calculations!J53</f>
        <v/>
      </c>
      <c r="L41" s="25" t="str">
        <f>Calculations!K53</f>
        <v/>
      </c>
      <c r="M41" s="25" t="str">
        <f>Calculations!L53</f>
        <v/>
      </c>
      <c r="N41" s="25" t="str">
        <f>Calculations!M53</f>
        <v/>
      </c>
      <c r="O41" s="25" t="str">
        <f>Calculations!N53</f>
        <v/>
      </c>
      <c r="P41" s="25" t="str">
        <f>Calculations!O53</f>
        <v/>
      </c>
      <c r="Q41" s="25" t="str">
        <f>Calculations!P53</f>
        <v/>
      </c>
      <c r="R41" s="25" t="str">
        <f>Calculations!Q53</f>
        <v/>
      </c>
      <c r="S41" s="25" t="str">
        <f>Calculations!R53</f>
        <v/>
      </c>
      <c r="T41" s="25" t="str">
        <f>Calculations!S53</f>
        <v/>
      </c>
      <c r="U41" s="25" t="str">
        <f>Calculations!T53</f>
        <v/>
      </c>
      <c r="V41" s="25" t="str">
        <f>Calculations!U53</f>
        <v/>
      </c>
      <c r="W41" s="25" t="str">
        <f>Calculations!V53</f>
        <v/>
      </c>
      <c r="X41" s="25" t="str">
        <f>Calculations!W53</f>
        <v/>
      </c>
      <c r="Y41" s="25" t="str">
        <f>Calculations!X53</f>
        <v/>
      </c>
      <c r="Z41" s="25" t="str">
        <f>Calculations!Y53</f>
        <v/>
      </c>
      <c r="AA41" s="25" t="str">
        <f>Calculations!Z53</f>
        <v/>
      </c>
      <c r="AB41" s="25" t="str">
        <f>Calculations!AA53</f>
        <v/>
      </c>
      <c r="AC41" s="25" t="str">
        <f>Calculations!AB53</f>
        <v/>
      </c>
      <c r="AD41" s="25" t="str">
        <f>Calculations!AC53</f>
        <v/>
      </c>
      <c r="AE41" s="25" t="str">
        <f>Calculations!AD53</f>
        <v/>
      </c>
      <c r="AF41" s="17"/>
    </row>
    <row r="42" spans="1:32" x14ac:dyDescent="0.2">
      <c r="A42" s="27" t="str">
        <f>Calculations!A54</f>
        <v>Miss Piggy</v>
      </c>
      <c r="B42" s="21">
        <f>Calculations!B54</f>
        <v>0</v>
      </c>
      <c r="C42" s="21">
        <f>Calculations!C54</f>
        <v>0</v>
      </c>
      <c r="D42" s="21">
        <f>Calculations!X84</f>
        <v>0</v>
      </c>
      <c r="E42" s="16"/>
      <c r="F42" s="25" t="str">
        <f>Calculations!E54</f>
        <v/>
      </c>
      <c r="G42" s="25" t="str">
        <f>Calculations!F54</f>
        <v/>
      </c>
      <c r="H42" s="25" t="str">
        <f>Calculations!G54</f>
        <v/>
      </c>
      <c r="I42" s="25" t="str">
        <f>Calculations!H54</f>
        <v/>
      </c>
      <c r="J42" s="25" t="str">
        <f>Calculations!I54</f>
        <v/>
      </c>
      <c r="K42" s="25" t="str">
        <f>Calculations!J54</f>
        <v/>
      </c>
      <c r="L42" s="25" t="str">
        <f>Calculations!K54</f>
        <v/>
      </c>
      <c r="M42" s="25" t="str">
        <f>Calculations!L54</f>
        <v/>
      </c>
      <c r="N42" s="25" t="str">
        <f>Calculations!M54</f>
        <v/>
      </c>
      <c r="O42" s="25" t="str">
        <f>Calculations!N54</f>
        <v/>
      </c>
      <c r="P42" s="25" t="str">
        <f>Calculations!O54</f>
        <v/>
      </c>
      <c r="Q42" s="25" t="str">
        <f>Calculations!P54</f>
        <v/>
      </c>
      <c r="R42" s="25" t="str">
        <f>Calculations!Q54</f>
        <v/>
      </c>
      <c r="S42" s="25" t="str">
        <f>Calculations!R54</f>
        <v/>
      </c>
      <c r="T42" s="25" t="str">
        <f>Calculations!S54</f>
        <v/>
      </c>
      <c r="U42" s="25" t="str">
        <f>Calculations!T54</f>
        <v/>
      </c>
      <c r="V42" s="25" t="str">
        <f>Calculations!U54</f>
        <v/>
      </c>
      <c r="W42" s="25" t="str">
        <f>Calculations!V54</f>
        <v/>
      </c>
      <c r="X42" s="25" t="str">
        <f>Calculations!W54</f>
        <v/>
      </c>
      <c r="Y42" s="25" t="str">
        <f>Calculations!X54</f>
        <v/>
      </c>
      <c r="Z42" s="25" t="str">
        <f>Calculations!Y54</f>
        <v/>
      </c>
      <c r="AA42" s="25" t="str">
        <f>Calculations!Z54</f>
        <v/>
      </c>
      <c r="AB42" s="25" t="str">
        <f>Calculations!AA54</f>
        <v/>
      </c>
      <c r="AC42" s="25" t="str">
        <f>Calculations!AB54</f>
        <v/>
      </c>
      <c r="AD42" s="25" t="str">
        <f>Calculations!AC54</f>
        <v/>
      </c>
      <c r="AE42" s="25" t="str">
        <f>Calculations!AD54</f>
        <v/>
      </c>
      <c r="AF42" s="17"/>
    </row>
    <row r="43" spans="1:32" x14ac:dyDescent="0.2">
      <c r="A43" s="27" t="str">
        <f>Calculations!A55</f>
        <v>Gonzo</v>
      </c>
      <c r="B43" s="21">
        <f>Calculations!B55</f>
        <v>0</v>
      </c>
      <c r="C43" s="21">
        <f>Calculations!C55</f>
        <v>0</v>
      </c>
      <c r="D43" s="21">
        <f>Calculations!X85</f>
        <v>0</v>
      </c>
      <c r="E43" s="16"/>
      <c r="F43" s="25" t="str">
        <f>Calculations!E55</f>
        <v/>
      </c>
      <c r="G43" s="25" t="str">
        <f>Calculations!F55</f>
        <v/>
      </c>
      <c r="H43" s="25" t="str">
        <f>Calculations!G55</f>
        <v/>
      </c>
      <c r="I43" s="25" t="str">
        <f>Calculations!H55</f>
        <v/>
      </c>
      <c r="J43" s="25" t="str">
        <f>Calculations!I55</f>
        <v/>
      </c>
      <c r="K43" s="25" t="str">
        <f>Calculations!J55</f>
        <v/>
      </c>
      <c r="L43" s="25" t="str">
        <f>Calculations!K55</f>
        <v/>
      </c>
      <c r="M43" s="25" t="str">
        <f>Calculations!L55</f>
        <v/>
      </c>
      <c r="N43" s="25" t="str">
        <f>Calculations!M55</f>
        <v/>
      </c>
      <c r="O43" s="25" t="str">
        <f>Calculations!N55</f>
        <v/>
      </c>
      <c r="P43" s="25" t="str">
        <f>Calculations!O55</f>
        <v/>
      </c>
      <c r="Q43" s="25" t="str">
        <f>Calculations!P55</f>
        <v/>
      </c>
      <c r="R43" s="25" t="str">
        <f>Calculations!Q55</f>
        <v/>
      </c>
      <c r="S43" s="25" t="str">
        <f>Calculations!R55</f>
        <v/>
      </c>
      <c r="T43" s="25" t="str">
        <f>Calculations!S55</f>
        <v/>
      </c>
      <c r="U43" s="25" t="str">
        <f>Calculations!T55</f>
        <v/>
      </c>
      <c r="V43" s="25" t="str">
        <f>Calculations!U55</f>
        <v/>
      </c>
      <c r="W43" s="25" t="str">
        <f>Calculations!V55</f>
        <v/>
      </c>
      <c r="X43" s="25" t="str">
        <f>Calculations!W55</f>
        <v/>
      </c>
      <c r="Y43" s="25" t="str">
        <f>Calculations!X55</f>
        <v/>
      </c>
      <c r="Z43" s="25" t="str">
        <f>Calculations!Y55</f>
        <v/>
      </c>
      <c r="AA43" s="25" t="str">
        <f>Calculations!Z55</f>
        <v/>
      </c>
      <c r="AB43" s="25" t="str">
        <f>Calculations!AA55</f>
        <v/>
      </c>
      <c r="AC43" s="25" t="str">
        <f>Calculations!AB55</f>
        <v/>
      </c>
      <c r="AD43" s="25" t="str">
        <f>Calculations!AC55</f>
        <v/>
      </c>
      <c r="AE43" s="25" t="str">
        <f>Calculations!AD55</f>
        <v/>
      </c>
      <c r="AF43" s="17"/>
    </row>
    <row r="44" spans="1:32" x14ac:dyDescent="0.2">
      <c r="A44" s="27" t="str">
        <f>Calculations!A56</f>
        <v>Dr. Bunsen Honeydew</v>
      </c>
      <c r="B44" s="21">
        <f>Calculations!B56</f>
        <v>0</v>
      </c>
      <c r="C44" s="21">
        <f>Calculations!C56</f>
        <v>0</v>
      </c>
      <c r="D44" s="21">
        <f>Calculations!X86</f>
        <v>0</v>
      </c>
      <c r="E44" s="16"/>
      <c r="F44" s="25" t="str">
        <f>Calculations!E56</f>
        <v/>
      </c>
      <c r="G44" s="25" t="str">
        <f>Calculations!F56</f>
        <v/>
      </c>
      <c r="H44" s="25" t="str">
        <f>Calculations!G56</f>
        <v/>
      </c>
      <c r="I44" s="25" t="str">
        <f>Calculations!H56</f>
        <v/>
      </c>
      <c r="J44" s="25" t="str">
        <f>Calculations!I56</f>
        <v/>
      </c>
      <c r="K44" s="25" t="str">
        <f>Calculations!J56</f>
        <v/>
      </c>
      <c r="L44" s="25" t="str">
        <f>Calculations!K56</f>
        <v/>
      </c>
      <c r="M44" s="25" t="str">
        <f>Calculations!L56</f>
        <v/>
      </c>
      <c r="N44" s="25" t="str">
        <f>Calculations!M56</f>
        <v/>
      </c>
      <c r="O44" s="25" t="str">
        <f>Calculations!N56</f>
        <v/>
      </c>
      <c r="P44" s="25" t="str">
        <f>Calculations!O56</f>
        <v/>
      </c>
      <c r="Q44" s="25" t="str">
        <f>Calculations!P56</f>
        <v/>
      </c>
      <c r="R44" s="25" t="str">
        <f>Calculations!Q56</f>
        <v/>
      </c>
      <c r="S44" s="25" t="str">
        <f>Calculations!R56</f>
        <v/>
      </c>
      <c r="T44" s="25" t="str">
        <f>Calculations!S56</f>
        <v/>
      </c>
      <c r="U44" s="25" t="str">
        <f>Calculations!T56</f>
        <v/>
      </c>
      <c r="V44" s="25" t="str">
        <f>Calculations!U56</f>
        <v/>
      </c>
      <c r="W44" s="25" t="str">
        <f>Calculations!V56</f>
        <v/>
      </c>
      <c r="X44" s="25" t="str">
        <f>Calculations!W56</f>
        <v/>
      </c>
      <c r="Y44" s="25" t="str">
        <f>Calculations!X56</f>
        <v/>
      </c>
      <c r="Z44" s="25" t="str">
        <f>Calculations!Y56</f>
        <v/>
      </c>
      <c r="AA44" s="25" t="str">
        <f>Calculations!Z56</f>
        <v/>
      </c>
      <c r="AB44" s="25" t="str">
        <f>Calculations!AA56</f>
        <v/>
      </c>
      <c r="AC44" s="25" t="str">
        <f>Calculations!AB56</f>
        <v/>
      </c>
      <c r="AD44" s="25" t="str">
        <f>Calculations!AC56</f>
        <v/>
      </c>
      <c r="AE44" s="25" t="str">
        <f>Calculations!AD56</f>
        <v/>
      </c>
      <c r="AF44" s="17"/>
    </row>
    <row r="45" spans="1:32" x14ac:dyDescent="0.2">
      <c r="A45" s="27" t="str">
        <f>Calculations!A57</f>
        <v>Swedish Chef</v>
      </c>
      <c r="B45" s="21">
        <f>Calculations!B57</f>
        <v>0</v>
      </c>
      <c r="C45" s="21">
        <f>Calculations!C57</f>
        <v>0</v>
      </c>
      <c r="D45" s="21">
        <f>Calculations!X87</f>
        <v>0</v>
      </c>
      <c r="E45" s="16"/>
      <c r="F45" s="25" t="str">
        <f>Calculations!E57</f>
        <v/>
      </c>
      <c r="G45" s="25" t="str">
        <f>Calculations!F57</f>
        <v/>
      </c>
      <c r="H45" s="25" t="str">
        <f>Calculations!G57</f>
        <v/>
      </c>
      <c r="I45" s="25" t="str">
        <f>Calculations!H57</f>
        <v/>
      </c>
      <c r="J45" s="25" t="str">
        <f>Calculations!I57</f>
        <v/>
      </c>
      <c r="K45" s="25" t="str">
        <f>Calculations!J57</f>
        <v/>
      </c>
      <c r="L45" s="25" t="str">
        <f>Calculations!K57</f>
        <v/>
      </c>
      <c r="M45" s="25" t="str">
        <f>Calculations!L57</f>
        <v/>
      </c>
      <c r="N45" s="25" t="str">
        <f>Calculations!M57</f>
        <v/>
      </c>
      <c r="O45" s="25" t="str">
        <f>Calculations!N57</f>
        <v/>
      </c>
      <c r="P45" s="25" t="str">
        <f>Calculations!O57</f>
        <v/>
      </c>
      <c r="Q45" s="25" t="str">
        <f>Calculations!P57</f>
        <v/>
      </c>
      <c r="R45" s="25" t="str">
        <f>Calculations!Q57</f>
        <v/>
      </c>
      <c r="S45" s="25" t="str">
        <f>Calculations!R57</f>
        <v/>
      </c>
      <c r="T45" s="25" t="str">
        <f>Calculations!S57</f>
        <v/>
      </c>
      <c r="U45" s="25" t="str">
        <f>Calculations!T57</f>
        <v/>
      </c>
      <c r="V45" s="25" t="str">
        <f>Calculations!U57</f>
        <v/>
      </c>
      <c r="W45" s="25" t="str">
        <f>Calculations!V57</f>
        <v/>
      </c>
      <c r="X45" s="25" t="str">
        <f>Calculations!W57</f>
        <v/>
      </c>
      <c r="Y45" s="25" t="str">
        <f>Calculations!X57</f>
        <v/>
      </c>
      <c r="Z45" s="25" t="str">
        <f>Calculations!Y57</f>
        <v/>
      </c>
      <c r="AA45" s="25" t="str">
        <f>Calculations!Z57</f>
        <v/>
      </c>
      <c r="AB45" s="25" t="str">
        <f>Calculations!AA57</f>
        <v/>
      </c>
      <c r="AC45" s="25" t="str">
        <f>Calculations!AB57</f>
        <v/>
      </c>
      <c r="AD45" s="25" t="str">
        <f>Calculations!AC57</f>
        <v/>
      </c>
      <c r="AE45" s="25" t="str">
        <f>Calculations!AD57</f>
        <v/>
      </c>
      <c r="AF45" s="17"/>
    </row>
    <row r="46" spans="1:32" x14ac:dyDescent="0.2">
      <c r="A46" s="18"/>
      <c r="B46" s="16"/>
      <c r="C46" s="16"/>
      <c r="D46" s="16"/>
      <c r="E46" s="26">
        <f>Calculations!D58</f>
        <v>20</v>
      </c>
      <c r="F46" s="26" t="str">
        <f>Calculations!E58</f>
        <v/>
      </c>
      <c r="G46" s="26" t="str">
        <f>Calculations!F58</f>
        <v/>
      </c>
      <c r="H46" s="26" t="str">
        <f>Calculations!G58</f>
        <v/>
      </c>
      <c r="I46" s="26" t="str">
        <f>Calculations!H58</f>
        <v/>
      </c>
      <c r="J46" s="26" t="str">
        <f>Calculations!I58</f>
        <v/>
      </c>
      <c r="K46" s="26" t="str">
        <f>Calculations!J58</f>
        <v/>
      </c>
      <c r="L46" s="26" t="str">
        <f>Calculations!K58</f>
        <v/>
      </c>
      <c r="M46" s="26" t="str">
        <f>Calculations!L58</f>
        <v/>
      </c>
      <c r="N46" s="26" t="str">
        <f>Calculations!M58</f>
        <v/>
      </c>
      <c r="O46" s="26" t="str">
        <f>Calculations!N58</f>
        <v/>
      </c>
      <c r="P46" s="26" t="str">
        <f>Calculations!O58</f>
        <v/>
      </c>
      <c r="Q46" s="26" t="str">
        <f>Calculations!P58</f>
        <v/>
      </c>
      <c r="R46" s="26" t="str">
        <f>Calculations!Q58</f>
        <v/>
      </c>
      <c r="S46" s="26" t="str">
        <f>Calculations!R58</f>
        <v/>
      </c>
      <c r="T46" s="26" t="str">
        <f>Calculations!S58</f>
        <v/>
      </c>
      <c r="U46" s="26" t="str">
        <f>Calculations!T58</f>
        <v/>
      </c>
      <c r="V46" s="26" t="str">
        <f>Calculations!U58</f>
        <v/>
      </c>
      <c r="W46" s="26" t="str">
        <f>Calculations!V58</f>
        <v/>
      </c>
      <c r="X46" s="26" t="str">
        <f>Calculations!W58</f>
        <v/>
      </c>
      <c r="Y46" s="26" t="str">
        <f>Calculations!X58</f>
        <v/>
      </c>
      <c r="Z46" s="26" t="str">
        <f>Calculations!Y58</f>
        <v/>
      </c>
      <c r="AA46" s="26" t="str">
        <f>Calculations!Z58</f>
        <v/>
      </c>
      <c r="AB46" s="26" t="str">
        <f>Calculations!AA58</f>
        <v/>
      </c>
      <c r="AC46" s="26" t="str">
        <f>Calculations!AB58</f>
        <v/>
      </c>
      <c r="AD46" s="26" t="str">
        <f>Calculations!AC58</f>
        <v/>
      </c>
      <c r="AE46" s="26" t="str">
        <f>Calculations!AD58</f>
        <v/>
      </c>
      <c r="AF46" s="17"/>
    </row>
    <row r="47" spans="1:32" x14ac:dyDescent="0.2">
      <c r="A47" s="18"/>
      <c r="B47" s="16"/>
      <c r="C47" s="16"/>
      <c r="D47" s="16"/>
      <c r="E47" s="16"/>
      <c r="F47" s="16"/>
      <c r="Z47" s="19"/>
      <c r="AF47" s="17"/>
    </row>
    <row r="48" spans="1:32" ht="15" x14ac:dyDescent="0.25">
      <c r="A48" s="23" t="str">
        <f>A28</f>
        <v>VeggieTales</v>
      </c>
      <c r="B48" s="24" t="s">
        <v>20</v>
      </c>
      <c r="C48" s="24" t="s">
        <v>21</v>
      </c>
      <c r="D48" s="24" t="s">
        <v>24</v>
      </c>
      <c r="E48" s="21"/>
      <c r="F48" s="21">
        <v>1</v>
      </c>
      <c r="G48" s="20">
        <v>2</v>
      </c>
      <c r="H48" s="20">
        <v>3</v>
      </c>
      <c r="I48" s="20">
        <v>4</v>
      </c>
      <c r="J48" s="20">
        <v>5</v>
      </c>
      <c r="K48" s="20">
        <v>6</v>
      </c>
      <c r="L48" s="20">
        <v>7</v>
      </c>
      <c r="M48" s="20">
        <v>8</v>
      </c>
      <c r="N48" s="20">
        <v>9</v>
      </c>
      <c r="O48" s="20">
        <v>10</v>
      </c>
      <c r="P48" s="20">
        <v>11</v>
      </c>
      <c r="Q48" s="20">
        <v>12</v>
      </c>
      <c r="R48" s="20">
        <v>13</v>
      </c>
      <c r="S48" s="20">
        <v>14</v>
      </c>
      <c r="T48" s="20">
        <v>15</v>
      </c>
      <c r="U48" s="20">
        <v>16</v>
      </c>
      <c r="V48" s="20">
        <v>17</v>
      </c>
      <c r="W48" s="20">
        <v>18</v>
      </c>
      <c r="X48" s="20">
        <v>19</v>
      </c>
      <c r="Y48" s="20">
        <v>20</v>
      </c>
      <c r="Z48" s="22">
        <v>21</v>
      </c>
      <c r="AA48" s="20">
        <v>22</v>
      </c>
      <c r="AB48" s="20">
        <v>23</v>
      </c>
      <c r="AC48" s="20">
        <v>24</v>
      </c>
      <c r="AD48" s="20">
        <v>25</v>
      </c>
      <c r="AE48" s="20">
        <v>26</v>
      </c>
      <c r="AF48" s="17"/>
    </row>
    <row r="49" spans="1:32" x14ac:dyDescent="0.2">
      <c r="A49" s="27" t="str">
        <f>Calculations!A104</f>
        <v>Bob the Tomato</v>
      </c>
      <c r="B49" s="21">
        <f>Calculations!B104</f>
        <v>0</v>
      </c>
      <c r="C49" s="21">
        <f>Calculations!C104</f>
        <v>0</v>
      </c>
      <c r="D49" s="21">
        <f>Calculations!X134</f>
        <v>0</v>
      </c>
      <c r="E49" s="16"/>
      <c r="F49" s="25" t="str">
        <f>Calculations!E104</f>
        <v/>
      </c>
      <c r="G49" s="25" t="str">
        <f>Calculations!F104</f>
        <v/>
      </c>
      <c r="H49" s="25" t="str">
        <f>Calculations!G104</f>
        <v/>
      </c>
      <c r="I49" s="25" t="str">
        <f>Calculations!H104</f>
        <v/>
      </c>
      <c r="J49" s="25" t="str">
        <f>Calculations!I104</f>
        <v/>
      </c>
      <c r="K49" s="25" t="str">
        <f>Calculations!J104</f>
        <v/>
      </c>
      <c r="L49" s="25" t="str">
        <f>Calculations!K104</f>
        <v/>
      </c>
      <c r="M49" s="25" t="str">
        <f>Calculations!L104</f>
        <v/>
      </c>
      <c r="N49" s="25" t="str">
        <f>Calculations!M104</f>
        <v/>
      </c>
      <c r="O49" s="25" t="str">
        <f>Calculations!N104</f>
        <v/>
      </c>
      <c r="P49" s="25" t="str">
        <f>Calculations!O104</f>
        <v/>
      </c>
      <c r="Q49" s="25" t="str">
        <f>Calculations!P104</f>
        <v/>
      </c>
      <c r="R49" s="25" t="str">
        <f>Calculations!Q104</f>
        <v/>
      </c>
      <c r="S49" s="25" t="str">
        <f>Calculations!R104</f>
        <v/>
      </c>
      <c r="T49" s="25" t="str">
        <f>Calculations!S104</f>
        <v/>
      </c>
      <c r="U49" s="25" t="str">
        <f>Calculations!T104</f>
        <v/>
      </c>
      <c r="V49" s="25" t="str">
        <f>Calculations!U104</f>
        <v/>
      </c>
      <c r="W49" s="25" t="str">
        <f>Calculations!V104</f>
        <v/>
      </c>
      <c r="X49" s="25" t="str">
        <f>Calculations!W104</f>
        <v/>
      </c>
      <c r="Y49" s="25" t="str">
        <f>Calculations!X104</f>
        <v/>
      </c>
      <c r="Z49" s="25" t="str">
        <f>Calculations!Y104</f>
        <v/>
      </c>
      <c r="AA49" s="25" t="str">
        <f>Calculations!Z104</f>
        <v/>
      </c>
      <c r="AB49" s="25" t="str">
        <f>Calculations!AA104</f>
        <v/>
      </c>
      <c r="AC49" s="25" t="str">
        <f>Calculations!AB104</f>
        <v/>
      </c>
      <c r="AD49" s="25" t="str">
        <f>Calculations!AC104</f>
        <v/>
      </c>
      <c r="AE49" s="25" t="str">
        <f>Calculations!AD104</f>
        <v/>
      </c>
      <c r="AF49" s="17"/>
    </row>
    <row r="50" spans="1:32" x14ac:dyDescent="0.2">
      <c r="A50" s="27" t="str">
        <f>Calculations!A105</f>
        <v>Larry the Cucumber</v>
      </c>
      <c r="B50" s="21">
        <f>Calculations!B105</f>
        <v>0</v>
      </c>
      <c r="C50" s="21">
        <f>Calculations!C105</f>
        <v>0</v>
      </c>
      <c r="D50" s="21">
        <f>Calculations!X135</f>
        <v>0</v>
      </c>
      <c r="E50" s="16"/>
      <c r="F50" s="25" t="str">
        <f>Calculations!E105</f>
        <v/>
      </c>
      <c r="G50" s="25" t="str">
        <f>Calculations!F105</f>
        <v/>
      </c>
      <c r="H50" s="25" t="str">
        <f>Calculations!G105</f>
        <v/>
      </c>
      <c r="I50" s="25" t="str">
        <f>Calculations!H105</f>
        <v/>
      </c>
      <c r="J50" s="25" t="str">
        <f>Calculations!I105</f>
        <v/>
      </c>
      <c r="K50" s="25" t="str">
        <f>Calculations!J105</f>
        <v/>
      </c>
      <c r="L50" s="25" t="str">
        <f>Calculations!K105</f>
        <v/>
      </c>
      <c r="M50" s="25" t="str">
        <f>Calculations!L105</f>
        <v/>
      </c>
      <c r="N50" s="25" t="str">
        <f>Calculations!M105</f>
        <v/>
      </c>
      <c r="O50" s="25" t="str">
        <f>Calculations!N105</f>
        <v/>
      </c>
      <c r="P50" s="25" t="str">
        <f>Calculations!O105</f>
        <v/>
      </c>
      <c r="Q50" s="25" t="str">
        <f>Calculations!P105</f>
        <v/>
      </c>
      <c r="R50" s="25" t="str">
        <f>Calculations!Q105</f>
        <v/>
      </c>
      <c r="S50" s="25" t="str">
        <f>Calculations!R105</f>
        <v/>
      </c>
      <c r="T50" s="25" t="str">
        <f>Calculations!S105</f>
        <v/>
      </c>
      <c r="U50" s="25" t="str">
        <f>Calculations!T105</f>
        <v/>
      </c>
      <c r="V50" s="25" t="str">
        <f>Calculations!U105</f>
        <v/>
      </c>
      <c r="W50" s="25" t="str">
        <f>Calculations!V105</f>
        <v/>
      </c>
      <c r="X50" s="25" t="str">
        <f>Calculations!W105</f>
        <v/>
      </c>
      <c r="Y50" s="25" t="str">
        <f>Calculations!X105</f>
        <v/>
      </c>
      <c r="Z50" s="25" t="str">
        <f>Calculations!Y105</f>
        <v/>
      </c>
      <c r="AA50" s="25" t="str">
        <f>Calculations!Z105</f>
        <v/>
      </c>
      <c r="AB50" s="25" t="str">
        <f>Calculations!AA105</f>
        <v/>
      </c>
      <c r="AC50" s="25" t="str">
        <f>Calculations!AB105</f>
        <v/>
      </c>
      <c r="AD50" s="25" t="str">
        <f>Calculations!AC105</f>
        <v/>
      </c>
      <c r="AE50" s="25" t="str">
        <f>Calculations!AD105</f>
        <v/>
      </c>
      <c r="AF50" s="17"/>
    </row>
    <row r="51" spans="1:32" x14ac:dyDescent="0.2">
      <c r="A51" s="27" t="str">
        <f>Calculations!A106</f>
        <v>Junior Asparagus</v>
      </c>
      <c r="B51" s="21">
        <f>Calculations!B106</f>
        <v>0</v>
      </c>
      <c r="C51" s="21">
        <f>Calculations!C106</f>
        <v>0</v>
      </c>
      <c r="D51" s="21">
        <f>Calculations!X136</f>
        <v>0</v>
      </c>
      <c r="E51" s="16"/>
      <c r="F51" s="25" t="str">
        <f>Calculations!E106</f>
        <v/>
      </c>
      <c r="G51" s="25" t="str">
        <f>Calculations!F106</f>
        <v/>
      </c>
      <c r="H51" s="25" t="str">
        <f>Calculations!G106</f>
        <v/>
      </c>
      <c r="I51" s="25" t="str">
        <f>Calculations!H106</f>
        <v/>
      </c>
      <c r="J51" s="25" t="str">
        <f>Calculations!I106</f>
        <v/>
      </c>
      <c r="K51" s="25" t="str">
        <f>Calculations!J106</f>
        <v/>
      </c>
      <c r="L51" s="25" t="str">
        <f>Calculations!K106</f>
        <v/>
      </c>
      <c r="M51" s="25" t="str">
        <f>Calculations!L106</f>
        <v/>
      </c>
      <c r="N51" s="25" t="str">
        <f>Calculations!M106</f>
        <v/>
      </c>
      <c r="O51" s="25" t="str">
        <f>Calculations!N106</f>
        <v/>
      </c>
      <c r="P51" s="25" t="str">
        <f>Calculations!O106</f>
        <v/>
      </c>
      <c r="Q51" s="25" t="str">
        <f>Calculations!P106</f>
        <v/>
      </c>
      <c r="R51" s="25" t="str">
        <f>Calculations!Q106</f>
        <v/>
      </c>
      <c r="S51" s="25" t="str">
        <f>Calculations!R106</f>
        <v/>
      </c>
      <c r="T51" s="25" t="str">
        <f>Calculations!S106</f>
        <v/>
      </c>
      <c r="U51" s="25" t="str">
        <f>Calculations!T106</f>
        <v/>
      </c>
      <c r="V51" s="25" t="str">
        <f>Calculations!U106</f>
        <v/>
      </c>
      <c r="W51" s="25" t="str">
        <f>Calculations!V106</f>
        <v/>
      </c>
      <c r="X51" s="25" t="str">
        <f>Calculations!W106</f>
        <v/>
      </c>
      <c r="Y51" s="25" t="str">
        <f>Calculations!X106</f>
        <v/>
      </c>
      <c r="Z51" s="25" t="str">
        <f>Calculations!Y106</f>
        <v/>
      </c>
      <c r="AA51" s="25" t="str">
        <f>Calculations!Z106</f>
        <v/>
      </c>
      <c r="AB51" s="25" t="str">
        <f>Calculations!AA106</f>
        <v/>
      </c>
      <c r="AC51" s="25" t="str">
        <f>Calculations!AB106</f>
        <v/>
      </c>
      <c r="AD51" s="25" t="str">
        <f>Calculations!AC106</f>
        <v/>
      </c>
      <c r="AE51" s="25" t="str">
        <f>Calculations!AD106</f>
        <v/>
      </c>
      <c r="AF51" s="17"/>
    </row>
    <row r="52" spans="1:32" x14ac:dyDescent="0.2">
      <c r="A52" s="27" t="str">
        <f>Calculations!A107</f>
        <v>Jimmy the Gourd</v>
      </c>
      <c r="B52" s="21">
        <f>Calculations!B107</f>
        <v>0</v>
      </c>
      <c r="C52" s="21">
        <f>Calculations!C107</f>
        <v>0</v>
      </c>
      <c r="D52" s="21">
        <f>Calculations!X137</f>
        <v>0</v>
      </c>
      <c r="E52" s="16"/>
      <c r="F52" s="25" t="str">
        <f>Calculations!E107</f>
        <v/>
      </c>
      <c r="G52" s="25" t="str">
        <f>Calculations!F107</f>
        <v/>
      </c>
      <c r="H52" s="25" t="str">
        <f>Calculations!G107</f>
        <v/>
      </c>
      <c r="I52" s="25" t="str">
        <f>Calculations!H107</f>
        <v/>
      </c>
      <c r="J52" s="25" t="str">
        <f>Calculations!I107</f>
        <v/>
      </c>
      <c r="K52" s="25" t="str">
        <f>Calculations!J107</f>
        <v/>
      </c>
      <c r="L52" s="25" t="str">
        <f>Calculations!K107</f>
        <v/>
      </c>
      <c r="M52" s="25" t="str">
        <f>Calculations!L107</f>
        <v/>
      </c>
      <c r="N52" s="25" t="str">
        <f>Calculations!M107</f>
        <v/>
      </c>
      <c r="O52" s="25" t="str">
        <f>Calculations!N107</f>
        <v/>
      </c>
      <c r="P52" s="25" t="str">
        <f>Calculations!O107</f>
        <v/>
      </c>
      <c r="Q52" s="25" t="str">
        <f>Calculations!P107</f>
        <v/>
      </c>
      <c r="R52" s="25" t="str">
        <f>Calculations!Q107</f>
        <v/>
      </c>
      <c r="S52" s="25" t="str">
        <f>Calculations!R107</f>
        <v/>
      </c>
      <c r="T52" s="25" t="str">
        <f>Calculations!S107</f>
        <v/>
      </c>
      <c r="U52" s="25" t="str">
        <f>Calculations!T107</f>
        <v/>
      </c>
      <c r="V52" s="25" t="str">
        <f>Calculations!U107</f>
        <v/>
      </c>
      <c r="W52" s="25" t="str">
        <f>Calculations!V107</f>
        <v/>
      </c>
      <c r="X52" s="25" t="str">
        <f>Calculations!W107</f>
        <v/>
      </c>
      <c r="Y52" s="25" t="str">
        <f>Calculations!X107</f>
        <v/>
      </c>
      <c r="Z52" s="25" t="str">
        <f>Calculations!Y107</f>
        <v/>
      </c>
      <c r="AA52" s="25" t="str">
        <f>Calculations!Z107</f>
        <v/>
      </c>
      <c r="AB52" s="25" t="str">
        <f>Calculations!AA107</f>
        <v/>
      </c>
      <c r="AC52" s="25" t="str">
        <f>Calculations!AB107</f>
        <v/>
      </c>
      <c r="AD52" s="25" t="str">
        <f>Calculations!AC107</f>
        <v/>
      </c>
      <c r="AE52" s="25" t="str">
        <f>Calculations!AD107</f>
        <v/>
      </c>
      <c r="AF52" s="17"/>
    </row>
    <row r="53" spans="1:32" x14ac:dyDescent="0.2">
      <c r="A53" s="27" t="str">
        <f>Calculations!A108</f>
        <v>Archibald Asparagus</v>
      </c>
      <c r="B53" s="21">
        <f>Calculations!B108</f>
        <v>0</v>
      </c>
      <c r="C53" s="21">
        <f>Calculations!C108</f>
        <v>0</v>
      </c>
      <c r="D53" s="21">
        <f>Calculations!X138</f>
        <v>0</v>
      </c>
      <c r="E53" s="16"/>
      <c r="F53" s="25" t="str">
        <f>Calculations!E108</f>
        <v/>
      </c>
      <c r="G53" s="25" t="str">
        <f>Calculations!F108</f>
        <v/>
      </c>
      <c r="H53" s="25" t="str">
        <f>Calculations!G108</f>
        <v/>
      </c>
      <c r="I53" s="25" t="str">
        <f>Calculations!H108</f>
        <v/>
      </c>
      <c r="J53" s="25" t="str">
        <f>Calculations!I108</f>
        <v/>
      </c>
      <c r="K53" s="25" t="str">
        <f>Calculations!J108</f>
        <v/>
      </c>
      <c r="L53" s="25" t="str">
        <f>Calculations!K108</f>
        <v/>
      </c>
      <c r="M53" s="25" t="str">
        <f>Calculations!L108</f>
        <v/>
      </c>
      <c r="N53" s="25" t="str">
        <f>Calculations!M108</f>
        <v/>
      </c>
      <c r="O53" s="25" t="str">
        <f>Calculations!N108</f>
        <v/>
      </c>
      <c r="P53" s="25" t="str">
        <f>Calculations!O108</f>
        <v/>
      </c>
      <c r="Q53" s="25" t="str">
        <f>Calculations!P108</f>
        <v/>
      </c>
      <c r="R53" s="25" t="str">
        <f>Calculations!Q108</f>
        <v/>
      </c>
      <c r="S53" s="25" t="str">
        <f>Calculations!R108</f>
        <v/>
      </c>
      <c r="T53" s="25" t="str">
        <f>Calculations!S108</f>
        <v/>
      </c>
      <c r="U53" s="25" t="str">
        <f>Calculations!T108</f>
        <v/>
      </c>
      <c r="V53" s="25" t="str">
        <f>Calculations!U108</f>
        <v/>
      </c>
      <c r="W53" s="25" t="str">
        <f>Calculations!V108</f>
        <v/>
      </c>
      <c r="X53" s="25" t="str">
        <f>Calculations!W108</f>
        <v/>
      </c>
      <c r="Y53" s="25" t="str">
        <f>Calculations!X108</f>
        <v/>
      </c>
      <c r="Z53" s="25" t="str">
        <f>Calculations!Y108</f>
        <v/>
      </c>
      <c r="AA53" s="25" t="str">
        <f>Calculations!Z108</f>
        <v/>
      </c>
      <c r="AB53" s="25" t="str">
        <f>Calculations!AA108</f>
        <v/>
      </c>
      <c r="AC53" s="25" t="str">
        <f>Calculations!AB108</f>
        <v/>
      </c>
      <c r="AD53" s="25" t="str">
        <f>Calculations!AC108</f>
        <v/>
      </c>
      <c r="AE53" s="25" t="str">
        <f>Calculations!AD108</f>
        <v/>
      </c>
      <c r="AF53" s="17"/>
    </row>
    <row r="54" spans="1:32" x14ac:dyDescent="0.2">
      <c r="A54" s="18"/>
      <c r="B54" s="16"/>
      <c r="C54" s="16"/>
      <c r="D54" s="16"/>
      <c r="E54" s="26">
        <f>Calculations!D109</f>
        <v>20</v>
      </c>
      <c r="F54" s="26" t="str">
        <f>Calculations!E109</f>
        <v/>
      </c>
      <c r="G54" s="26" t="str">
        <f>Calculations!F109</f>
        <v/>
      </c>
      <c r="H54" s="26" t="str">
        <f>Calculations!G109</f>
        <v/>
      </c>
      <c r="I54" s="26" t="str">
        <f>Calculations!H109</f>
        <v/>
      </c>
      <c r="J54" s="26" t="str">
        <f>Calculations!I109</f>
        <v/>
      </c>
      <c r="K54" s="26" t="str">
        <f>Calculations!J109</f>
        <v/>
      </c>
      <c r="L54" s="26" t="str">
        <f>Calculations!K109</f>
        <v/>
      </c>
      <c r="M54" s="26" t="str">
        <f>Calculations!L109</f>
        <v/>
      </c>
      <c r="N54" s="26" t="str">
        <f>Calculations!M109</f>
        <v/>
      </c>
      <c r="O54" s="26" t="str">
        <f>Calculations!N109</f>
        <v/>
      </c>
      <c r="P54" s="26" t="str">
        <f>Calculations!O109</f>
        <v/>
      </c>
      <c r="Q54" s="26" t="str">
        <f>Calculations!P109</f>
        <v/>
      </c>
      <c r="R54" s="26" t="str">
        <f>Calculations!Q109</f>
        <v/>
      </c>
      <c r="S54" s="26" t="str">
        <f>Calculations!R109</f>
        <v/>
      </c>
      <c r="T54" s="26" t="str">
        <f>Calculations!S109</f>
        <v/>
      </c>
      <c r="U54" s="26" t="str">
        <f>Calculations!T109</f>
        <v/>
      </c>
      <c r="V54" s="26" t="str">
        <f>Calculations!U109</f>
        <v/>
      </c>
      <c r="W54" s="26" t="str">
        <f>Calculations!V109</f>
        <v/>
      </c>
      <c r="X54" s="26" t="str">
        <f>Calculations!W109</f>
        <v/>
      </c>
      <c r="Y54" s="26" t="str">
        <f>Calculations!X109</f>
        <v/>
      </c>
      <c r="Z54" s="26" t="str">
        <f>Calculations!Y109</f>
        <v/>
      </c>
      <c r="AA54" s="26" t="str">
        <f>Calculations!Z109</f>
        <v/>
      </c>
      <c r="AB54" s="26" t="str">
        <f>Calculations!AA109</f>
        <v/>
      </c>
      <c r="AC54" s="26" t="str">
        <f>Calculations!AB109</f>
        <v/>
      </c>
      <c r="AD54" s="26" t="str">
        <f>Calculations!AC109</f>
        <v/>
      </c>
      <c r="AE54" s="26" t="str">
        <f>Calculations!AD109</f>
        <v/>
      </c>
      <c r="AF54" s="17"/>
    </row>
    <row r="55" spans="1:32" x14ac:dyDescent="0.2">
      <c r="A55" s="18"/>
      <c r="B55" s="16"/>
      <c r="C55" s="16"/>
      <c r="D55" s="16"/>
      <c r="E55" s="16"/>
      <c r="F55" s="16"/>
      <c r="AF55" s="17"/>
    </row>
    <row r="56" spans="1:32" x14ac:dyDescent="0.2">
      <c r="A56" s="28"/>
      <c r="B56" s="29"/>
      <c r="C56" s="29"/>
      <c r="D56" s="29"/>
      <c r="E56" s="29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1"/>
    </row>
  </sheetData>
  <pageMargins left="0" right="0" top="0.39410000000000006" bottom="0.39410000000000006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MJ163"/>
  <sheetViews>
    <sheetView topLeftCell="A95" workbookViewId="0">
      <selection activeCell="S101" sqref="I101:S101"/>
    </sheetView>
  </sheetViews>
  <sheetFormatPr defaultRowHeight="14.25" x14ac:dyDescent="0.2"/>
  <cols>
    <col min="1" max="1" width="21.5" style="34" customWidth="1"/>
    <col min="2" max="2" width="6.125" style="34" customWidth="1"/>
    <col min="3" max="3" width="6" style="34" customWidth="1"/>
    <col min="4" max="4" width="6.375" style="32" customWidth="1"/>
    <col min="5" max="20" width="3.75" style="32" customWidth="1"/>
    <col min="21" max="21" width="3.75" style="22" customWidth="1"/>
    <col min="22" max="23" width="3.75" style="32" customWidth="1"/>
    <col min="24" max="24" width="3.75" style="33" customWidth="1"/>
    <col min="25" max="30" width="3.75" style="32" customWidth="1"/>
    <col min="31" max="31" width="10.75" style="32" customWidth="1"/>
    <col min="32" max="32" width="10.75" style="34" customWidth="1"/>
    <col min="33" max="33" width="24.375" style="34" customWidth="1"/>
    <col min="34" max="1024" width="10.75" style="34" customWidth="1"/>
  </cols>
  <sheetData>
    <row r="1" spans="1:42" ht="15" x14ac:dyDescent="0.25">
      <c r="A1" s="66" t="str">
        <f>IF(Quiz!B6=0,"Team 1",Quiz!B6)</f>
        <v>Islanders</v>
      </c>
      <c r="B1" s="32" t="s">
        <v>20</v>
      </c>
      <c r="C1" s="32" t="s">
        <v>21</v>
      </c>
      <c r="D1" s="32" t="s">
        <v>23</v>
      </c>
      <c r="E1" s="32">
        <v>1</v>
      </c>
      <c r="F1" s="32">
        <v>2</v>
      </c>
      <c r="G1" s="32">
        <v>3</v>
      </c>
      <c r="H1" s="32">
        <v>4</v>
      </c>
      <c r="I1" s="32">
        <v>5</v>
      </c>
      <c r="J1" s="32">
        <v>6</v>
      </c>
      <c r="K1" s="32">
        <v>7</v>
      </c>
      <c r="L1" s="32">
        <v>8</v>
      </c>
      <c r="M1" s="32">
        <v>9</v>
      </c>
      <c r="N1" s="32">
        <v>10</v>
      </c>
      <c r="O1" s="32">
        <v>11</v>
      </c>
      <c r="P1" s="32">
        <v>12</v>
      </c>
      <c r="Q1" s="32">
        <v>13</v>
      </c>
      <c r="R1" s="32">
        <v>14</v>
      </c>
      <c r="S1" s="32">
        <v>15</v>
      </c>
      <c r="T1" s="32">
        <v>16</v>
      </c>
      <c r="U1" s="22">
        <v>17</v>
      </c>
      <c r="V1" s="32">
        <v>18</v>
      </c>
      <c r="W1" s="32">
        <v>19</v>
      </c>
      <c r="X1" s="33">
        <v>20</v>
      </c>
      <c r="Y1" s="32">
        <v>21</v>
      </c>
      <c r="Z1" s="32">
        <v>22</v>
      </c>
      <c r="AA1" s="32">
        <v>23</v>
      </c>
      <c r="AB1" s="32">
        <v>24</v>
      </c>
      <c r="AC1" s="32">
        <v>25</v>
      </c>
      <c r="AD1" s="32">
        <v>26</v>
      </c>
      <c r="AG1" s="35" t="s">
        <v>25</v>
      </c>
    </row>
    <row r="2" spans="1:42" x14ac:dyDescent="0.2">
      <c r="A2" s="67" t="str">
        <f>IF(Quiz!B7=0,"",Quiz!B7)</f>
        <v>Skipper</v>
      </c>
      <c r="B2" s="32">
        <f>X10*20+AE10+AE22+AE32</f>
        <v>0</v>
      </c>
      <c r="C2" s="32">
        <f>X22</f>
        <v>0</v>
      </c>
      <c r="D2" s="32">
        <f>X10+X22</f>
        <v>0</v>
      </c>
      <c r="E2" s="65" t="str">
        <f>IF(Quiz!D7=0,"",LOWER(Quiz!D7))</f>
        <v/>
      </c>
      <c r="F2" s="65" t="str">
        <f>IF(Quiz!E7=0,"",LOWER(Quiz!E7))</f>
        <v/>
      </c>
      <c r="G2" s="65" t="str">
        <f>IF(Quiz!F7=0,"",LOWER(Quiz!F7))</f>
        <v/>
      </c>
      <c r="H2" s="65" t="str">
        <f>IF(Quiz!G7=0,"",LOWER(Quiz!G7))</f>
        <v/>
      </c>
      <c r="I2" s="65" t="str">
        <f>IF(Quiz!H7=0,"",LOWER(Quiz!H7))</f>
        <v/>
      </c>
      <c r="J2" s="65" t="str">
        <f>IF(Quiz!I7=0,"",LOWER(Quiz!I7))</f>
        <v/>
      </c>
      <c r="K2" s="65" t="str">
        <f>IF(Quiz!J7=0,"",LOWER(Quiz!J7))</f>
        <v/>
      </c>
      <c r="L2" s="65" t="str">
        <f>IF(Quiz!K7=0,"",LOWER(Quiz!K7))</f>
        <v/>
      </c>
      <c r="M2" s="65" t="str">
        <f>IF(Quiz!L7=0,"",LOWER(Quiz!L7))</f>
        <v/>
      </c>
      <c r="N2" s="65" t="str">
        <f>IF(Quiz!M7=0,"",LOWER(Quiz!M7))</f>
        <v/>
      </c>
      <c r="O2" s="65" t="str">
        <f>IF(Quiz!N7=0,"",LOWER(Quiz!N7))</f>
        <v/>
      </c>
      <c r="P2" s="65" t="str">
        <f>IF(Quiz!O7=0,"",LOWER(Quiz!O7))</f>
        <v/>
      </c>
      <c r="Q2" s="65" t="str">
        <f>IF(Quiz!P7=0,"",LOWER(Quiz!P7))</f>
        <v/>
      </c>
      <c r="R2" s="65" t="str">
        <f>IF(Quiz!Q7=0,"",LOWER(Quiz!Q7))</f>
        <v/>
      </c>
      <c r="S2" s="65" t="str">
        <f>IF(Quiz!R7=0,"",LOWER(Quiz!R7))</f>
        <v/>
      </c>
      <c r="T2" s="65" t="str">
        <f>IF(Quiz!S7=0,"",LOWER(Quiz!S7))</f>
        <v/>
      </c>
      <c r="U2" s="65" t="str">
        <f>IF(Quiz!T7=0,"",LOWER(Quiz!T7))</f>
        <v/>
      </c>
      <c r="V2" s="65" t="str">
        <f>IF(Quiz!U7=0,"",LOWER(Quiz!U7))</f>
        <v/>
      </c>
      <c r="W2" s="65" t="str">
        <f>IF(Quiz!V7=0,"",LOWER(Quiz!V7))</f>
        <v/>
      </c>
      <c r="X2" s="65" t="str">
        <f>IF(Quiz!W7=0,"",LOWER(Quiz!W7))</f>
        <v/>
      </c>
      <c r="Y2" s="65" t="str">
        <f>IF(Quiz!X7=0,"",LOWER(Quiz!X7))</f>
        <v/>
      </c>
      <c r="Z2" s="65" t="str">
        <f>IF(Quiz!Y7=0,"",LOWER(Quiz!Y7))</f>
        <v/>
      </c>
      <c r="AA2" s="65" t="str">
        <f>IF(Quiz!Z7=0,"",LOWER(Quiz!Z7))</f>
        <v/>
      </c>
      <c r="AB2" s="65" t="str">
        <f>IF(Quiz!AA7=0,"",LOWER(Quiz!AA7))</f>
        <v/>
      </c>
      <c r="AC2" s="65" t="str">
        <f>IF(Quiz!AB7=0,"",LOWER(Quiz!AB7))</f>
        <v/>
      </c>
      <c r="AD2" s="65" t="str">
        <f>IF(Quiz!AC7=0,"",LOWER(Quiz!AC7))</f>
        <v/>
      </c>
      <c r="AH2" s="32" t="s">
        <v>26</v>
      </c>
      <c r="AI2" s="32" t="s">
        <v>26</v>
      </c>
      <c r="AJ2" s="32"/>
      <c r="AK2" s="34" t="s">
        <v>27</v>
      </c>
    </row>
    <row r="3" spans="1:42" x14ac:dyDescent="0.2">
      <c r="A3" s="67" t="str">
        <f>IF(Quiz!B8=0,"",Quiz!B8)</f>
        <v>Professor</v>
      </c>
      <c r="B3" s="32">
        <f t="shared" ref="B3:B6" si="0">X11*20+AE11+AE23+AE33</f>
        <v>0</v>
      </c>
      <c r="C3" s="32">
        <f t="shared" ref="C3:C6" si="1">X23</f>
        <v>0</v>
      </c>
      <c r="D3" s="32">
        <f t="shared" ref="D3:D6" si="2">X11+X23</f>
        <v>0</v>
      </c>
      <c r="E3" s="65" t="str">
        <f>IF(Quiz!D8=0,"",LOWER(Quiz!D8))</f>
        <v/>
      </c>
      <c r="F3" s="65" t="str">
        <f>IF(Quiz!E8=0,"",LOWER(Quiz!E8))</f>
        <v/>
      </c>
      <c r="G3" s="65" t="str">
        <f>IF(Quiz!F8=0,"",LOWER(Quiz!F8))</f>
        <v/>
      </c>
      <c r="H3" s="65" t="str">
        <f>IF(Quiz!G8=0,"",LOWER(Quiz!G8))</f>
        <v/>
      </c>
      <c r="I3" s="65" t="str">
        <f>IF(Quiz!H8=0,"",LOWER(Quiz!H8))</f>
        <v/>
      </c>
      <c r="J3" s="65" t="str">
        <f>IF(Quiz!I8=0,"",LOWER(Quiz!I8))</f>
        <v/>
      </c>
      <c r="K3" s="65" t="str">
        <f>IF(Quiz!J8=0,"",LOWER(Quiz!J8))</f>
        <v/>
      </c>
      <c r="L3" s="65" t="str">
        <f>IF(Quiz!K8=0,"",LOWER(Quiz!K8))</f>
        <v/>
      </c>
      <c r="M3" s="65" t="str">
        <f>IF(Quiz!L8=0,"",LOWER(Quiz!L8))</f>
        <v/>
      </c>
      <c r="N3" s="65" t="str">
        <f>IF(Quiz!M8=0,"",LOWER(Quiz!M8))</f>
        <v/>
      </c>
      <c r="O3" s="65" t="str">
        <f>IF(Quiz!N8=0,"",LOWER(Quiz!N8))</f>
        <v/>
      </c>
      <c r="P3" s="65" t="str">
        <f>IF(Quiz!O8=0,"",LOWER(Quiz!O8))</f>
        <v/>
      </c>
      <c r="Q3" s="65" t="str">
        <f>IF(Quiz!P8=0,"",LOWER(Quiz!P8))</f>
        <v/>
      </c>
      <c r="R3" s="65" t="str">
        <f>IF(Quiz!Q8=0,"",LOWER(Quiz!Q8))</f>
        <v/>
      </c>
      <c r="S3" s="65" t="str">
        <f>IF(Quiz!R8=0,"",LOWER(Quiz!R8))</f>
        <v/>
      </c>
      <c r="T3" s="65" t="str">
        <f>IF(Quiz!S8=0,"",LOWER(Quiz!S8))</f>
        <v/>
      </c>
      <c r="U3" s="65" t="str">
        <f>IF(Quiz!T8=0,"",LOWER(Quiz!T8))</f>
        <v/>
      </c>
      <c r="V3" s="65" t="str">
        <f>IF(Quiz!U8=0,"",LOWER(Quiz!U8))</f>
        <v/>
      </c>
      <c r="W3" s="65" t="str">
        <f>IF(Quiz!V8=0,"",LOWER(Quiz!V8))</f>
        <v/>
      </c>
      <c r="X3" s="65" t="str">
        <f>IF(Quiz!W8=0,"",LOWER(Quiz!W8))</f>
        <v/>
      </c>
      <c r="Y3" s="65" t="str">
        <f>IF(Quiz!X8=0,"",LOWER(Quiz!X8))</f>
        <v/>
      </c>
      <c r="Z3" s="65" t="str">
        <f>IF(Quiz!Y8=0,"",LOWER(Quiz!Y8))</f>
        <v/>
      </c>
      <c r="AA3" s="65" t="str">
        <f>IF(Quiz!Z8=0,"",LOWER(Quiz!Z8))</f>
        <v/>
      </c>
      <c r="AB3" s="65" t="str">
        <f>IF(Quiz!AA8=0,"",LOWER(Quiz!AA8))</f>
        <v/>
      </c>
      <c r="AC3" s="65" t="str">
        <f>IF(Quiz!AB8=0,"",LOWER(Quiz!AB8))</f>
        <v/>
      </c>
      <c r="AD3" s="65" t="str">
        <f>IF(Quiz!AC8=0,"",LOWER(Quiz!AC8))</f>
        <v/>
      </c>
      <c r="AH3" s="37" t="s">
        <v>11</v>
      </c>
      <c r="AI3" s="37" t="s">
        <v>19</v>
      </c>
      <c r="AJ3" s="37" t="s">
        <v>28</v>
      </c>
      <c r="AK3" s="38">
        <v>1</v>
      </c>
      <c r="AL3" s="38">
        <v>1.2</v>
      </c>
      <c r="AM3" s="38">
        <v>1.3</v>
      </c>
      <c r="AN3" s="38">
        <v>2</v>
      </c>
      <c r="AO3" s="38">
        <v>2.2000000000000002</v>
      </c>
      <c r="AP3" s="38">
        <v>3</v>
      </c>
    </row>
    <row r="4" spans="1:42" x14ac:dyDescent="0.2">
      <c r="A4" s="67" t="str">
        <f>IF(Quiz!B9=0,"",Quiz!B9)</f>
        <v>Gilligan</v>
      </c>
      <c r="B4" s="32">
        <f t="shared" si="0"/>
        <v>0</v>
      </c>
      <c r="C4" s="32">
        <f t="shared" si="1"/>
        <v>0</v>
      </c>
      <c r="D4" s="32">
        <f t="shared" si="2"/>
        <v>0</v>
      </c>
      <c r="E4" s="65" t="str">
        <f>IF(Quiz!D9=0,"",LOWER(Quiz!D9))</f>
        <v/>
      </c>
      <c r="F4" s="65" t="str">
        <f>IF(Quiz!E9=0,"",LOWER(Quiz!E9))</f>
        <v/>
      </c>
      <c r="G4" s="65" t="str">
        <f>IF(Quiz!F9=0,"",LOWER(Quiz!F9))</f>
        <v/>
      </c>
      <c r="H4" s="65" t="str">
        <f>IF(Quiz!G9=0,"",LOWER(Quiz!G9))</f>
        <v/>
      </c>
      <c r="I4" s="65" t="str">
        <f>IF(Quiz!H9=0,"",LOWER(Quiz!H9))</f>
        <v/>
      </c>
      <c r="J4" s="65" t="str">
        <f>IF(Quiz!I9=0,"",LOWER(Quiz!I9))</f>
        <v/>
      </c>
      <c r="K4" s="65" t="str">
        <f>IF(Quiz!J9=0,"",LOWER(Quiz!J9))</f>
        <v/>
      </c>
      <c r="L4" s="65" t="str">
        <f>IF(Quiz!K9=0,"",LOWER(Quiz!K9))</f>
        <v/>
      </c>
      <c r="M4" s="65" t="str">
        <f>IF(Quiz!L9=0,"",LOWER(Quiz!L9))</f>
        <v/>
      </c>
      <c r="N4" s="65" t="str">
        <f>IF(Quiz!M9=0,"",LOWER(Quiz!M9))</f>
        <v/>
      </c>
      <c r="O4" s="65" t="str">
        <f>IF(Quiz!N9=0,"",LOWER(Quiz!N9))</f>
        <v/>
      </c>
      <c r="P4" s="65" t="str">
        <f>IF(Quiz!O9=0,"",LOWER(Quiz!O9))</f>
        <v/>
      </c>
      <c r="Q4" s="65" t="str">
        <f>IF(Quiz!P9=0,"",LOWER(Quiz!P9))</f>
        <v/>
      </c>
      <c r="R4" s="65" t="str">
        <f>IF(Quiz!Q9=0,"",LOWER(Quiz!Q9))</f>
        <v/>
      </c>
      <c r="S4" s="65" t="str">
        <f>IF(Quiz!R9=0,"",LOWER(Quiz!R9))</f>
        <v/>
      </c>
      <c r="T4" s="65" t="str">
        <f>IF(Quiz!S9=0,"",LOWER(Quiz!S9))</f>
        <v/>
      </c>
      <c r="U4" s="65" t="str">
        <f>IF(Quiz!T9=0,"",LOWER(Quiz!T9))</f>
        <v/>
      </c>
      <c r="V4" s="65" t="str">
        <f>IF(Quiz!U9=0,"",LOWER(Quiz!U9))</f>
        <v/>
      </c>
      <c r="W4" s="65" t="str">
        <f>IF(Quiz!V9=0,"",LOWER(Quiz!V9))</f>
        <v/>
      </c>
      <c r="X4" s="65" t="str">
        <f>IF(Quiz!W9=0,"",LOWER(Quiz!W9))</f>
        <v/>
      </c>
      <c r="Y4" s="65" t="str">
        <f>IF(Quiz!X9=0,"",LOWER(Quiz!X9))</f>
        <v/>
      </c>
      <c r="Z4" s="65" t="str">
        <f>IF(Quiz!Y9=0,"",LOWER(Quiz!Y9))</f>
        <v/>
      </c>
      <c r="AA4" s="65" t="str">
        <f>IF(Quiz!Z9=0,"",LOWER(Quiz!Z9))</f>
        <v/>
      </c>
      <c r="AB4" s="65" t="str">
        <f>IF(Quiz!AA9=0,"",LOWER(Quiz!AA9))</f>
        <v/>
      </c>
      <c r="AC4" s="65" t="str">
        <f>IF(Quiz!AB9=0,"",LOWER(Quiz!AB9))</f>
        <v/>
      </c>
      <c r="AD4" s="65" t="str">
        <f>IF(Quiz!AC9=0,"",LOWER(Quiz!AC9))</f>
        <v/>
      </c>
      <c r="AG4" s="34" t="str">
        <f>Team1</f>
        <v>Islanders</v>
      </c>
      <c r="AH4" s="32">
        <f>$X$42</f>
        <v>20</v>
      </c>
      <c r="AI4" s="32">
        <f>RANK(AH4,AH$4:AH$6)+IF(COUNTIF(AH$4:AH$6,AH4)&gt;1,COUNTIF(AH$4:AH$6,AH4)/10,0)</f>
        <v>1.3</v>
      </c>
      <c r="AJ4" s="32" t="str">
        <f>IF(AI4=FLOOR(AI4,1),"n","y")</f>
        <v>y</v>
      </c>
      <c r="AK4" s="36">
        <f t="shared" ref="AK4:AP6" si="3">VLOOKUP(AK$3,TeamPoints,2)+MAX(($AH4-VLOOKUP(AK$3,TeamPoints,3))/10,0)</f>
        <v>10</v>
      </c>
      <c r="AL4" s="36">
        <f t="shared" si="3"/>
        <v>10</v>
      </c>
      <c r="AM4" s="36">
        <f t="shared" si="3"/>
        <v>10</v>
      </c>
      <c r="AN4" s="36">
        <f t="shared" si="3"/>
        <v>5</v>
      </c>
      <c r="AO4" s="36">
        <f t="shared" si="3"/>
        <v>5</v>
      </c>
      <c r="AP4" s="36">
        <f t="shared" si="3"/>
        <v>1</v>
      </c>
    </row>
    <row r="5" spans="1:42" x14ac:dyDescent="0.2">
      <c r="A5" s="67" t="str">
        <f>IF(Quiz!B10=0,"",Quiz!B10)</f>
        <v>Mary Anne</v>
      </c>
      <c r="B5" s="32">
        <f t="shared" si="0"/>
        <v>0</v>
      </c>
      <c r="C5" s="32">
        <f t="shared" si="1"/>
        <v>0</v>
      </c>
      <c r="D5" s="32">
        <f t="shared" si="2"/>
        <v>0</v>
      </c>
      <c r="E5" s="65" t="str">
        <f>IF(Quiz!D10=0,"",LOWER(Quiz!D10))</f>
        <v/>
      </c>
      <c r="F5" s="65" t="str">
        <f>IF(Quiz!E10=0,"",LOWER(Quiz!E10))</f>
        <v/>
      </c>
      <c r="G5" s="65" t="str">
        <f>IF(Quiz!F10=0,"",LOWER(Quiz!F10))</f>
        <v/>
      </c>
      <c r="H5" s="65" t="str">
        <f>IF(Quiz!G10=0,"",LOWER(Quiz!G10))</f>
        <v/>
      </c>
      <c r="I5" s="65" t="str">
        <f>IF(Quiz!H10=0,"",LOWER(Quiz!H10))</f>
        <v/>
      </c>
      <c r="J5" s="65" t="str">
        <f>IF(Quiz!I10=0,"",LOWER(Quiz!I10))</f>
        <v/>
      </c>
      <c r="K5" s="65" t="str">
        <f>IF(Quiz!J10=0,"",LOWER(Quiz!J10))</f>
        <v/>
      </c>
      <c r="L5" s="65" t="str">
        <f>IF(Quiz!K10=0,"",LOWER(Quiz!K10))</f>
        <v/>
      </c>
      <c r="M5" s="65" t="str">
        <f>IF(Quiz!L10=0,"",LOWER(Quiz!L10))</f>
        <v/>
      </c>
      <c r="N5" s="65" t="str">
        <f>IF(Quiz!M10=0,"",LOWER(Quiz!M10))</f>
        <v/>
      </c>
      <c r="O5" s="65" t="str">
        <f>IF(Quiz!N10=0,"",LOWER(Quiz!N10))</f>
        <v/>
      </c>
      <c r="P5" s="65" t="str">
        <f>IF(Quiz!O10=0,"",LOWER(Quiz!O10))</f>
        <v/>
      </c>
      <c r="Q5" s="65" t="str">
        <f>IF(Quiz!P10=0,"",LOWER(Quiz!P10))</f>
        <v/>
      </c>
      <c r="R5" s="65" t="str">
        <f>IF(Quiz!Q10=0,"",LOWER(Quiz!Q10))</f>
        <v/>
      </c>
      <c r="S5" s="65" t="str">
        <f>IF(Quiz!R10=0,"",LOWER(Quiz!R10))</f>
        <v/>
      </c>
      <c r="T5" s="65" t="str">
        <f>IF(Quiz!S10=0,"",LOWER(Quiz!S10))</f>
        <v/>
      </c>
      <c r="U5" s="65" t="str">
        <f>IF(Quiz!T10=0,"",LOWER(Quiz!T10))</f>
        <v/>
      </c>
      <c r="V5" s="65" t="str">
        <f>IF(Quiz!U10=0,"",LOWER(Quiz!U10))</f>
        <v/>
      </c>
      <c r="W5" s="65" t="str">
        <f>IF(Quiz!V10=0,"",LOWER(Quiz!V10))</f>
        <v/>
      </c>
      <c r="X5" s="65" t="str">
        <f>IF(Quiz!W10=0,"",LOWER(Quiz!W10))</f>
        <v/>
      </c>
      <c r="Y5" s="65" t="str">
        <f>IF(Quiz!X10=0,"",LOWER(Quiz!X10))</f>
        <v/>
      </c>
      <c r="Z5" s="65" t="str">
        <f>IF(Quiz!Y10=0,"",LOWER(Quiz!Y10))</f>
        <v/>
      </c>
      <c r="AA5" s="65" t="str">
        <f>IF(Quiz!Z10=0,"",LOWER(Quiz!Z10))</f>
        <v/>
      </c>
      <c r="AB5" s="65" t="str">
        <f>IF(Quiz!AA10=0,"",LOWER(Quiz!AA10))</f>
        <v/>
      </c>
      <c r="AC5" s="65" t="str">
        <f>IF(Quiz!AB10=0,"",LOWER(Quiz!AB10))</f>
        <v/>
      </c>
      <c r="AD5" s="65" t="str">
        <f>IF(Quiz!AC10=0,"",LOWER(Quiz!AC10))</f>
        <v/>
      </c>
      <c r="AG5" s="34" t="str">
        <f>Team2</f>
        <v>Muppets</v>
      </c>
      <c r="AH5" s="32">
        <f>$X$93</f>
        <v>20</v>
      </c>
      <c r="AI5" s="32">
        <f t="shared" ref="AI5:AI6" si="4">RANK(AH5,AH$4:AH$6)+IF(COUNTIF(AH$4:AH$6,AH5)&gt;1,COUNTIF(AH$4:AH$6,AH5)/10,0)</f>
        <v>1.3</v>
      </c>
      <c r="AJ5" s="32" t="str">
        <f t="shared" ref="AJ5:AJ6" si="5">IF(AI5=FLOOR(AI5,1),"n","y")</f>
        <v>y</v>
      </c>
      <c r="AK5" s="36">
        <f t="shared" si="3"/>
        <v>10</v>
      </c>
      <c r="AL5" s="36">
        <f t="shared" si="3"/>
        <v>10</v>
      </c>
      <c r="AM5" s="36">
        <f t="shared" si="3"/>
        <v>10</v>
      </c>
      <c r="AN5" s="36">
        <f t="shared" si="3"/>
        <v>5</v>
      </c>
      <c r="AO5" s="36">
        <f t="shared" si="3"/>
        <v>5</v>
      </c>
      <c r="AP5" s="36">
        <f t="shared" si="3"/>
        <v>1</v>
      </c>
    </row>
    <row r="6" spans="1:42" x14ac:dyDescent="0.2">
      <c r="A6" s="67" t="str">
        <f>IF(Quiz!B11=0,"",Quiz!B11)</f>
        <v>Ginger</v>
      </c>
      <c r="B6" s="32">
        <f t="shared" si="0"/>
        <v>0</v>
      </c>
      <c r="C6" s="32">
        <f t="shared" si="1"/>
        <v>0</v>
      </c>
      <c r="D6" s="32">
        <f t="shared" si="2"/>
        <v>0</v>
      </c>
      <c r="E6" s="65" t="str">
        <f>IF(Quiz!D11=0,"",LOWER(Quiz!D11))</f>
        <v/>
      </c>
      <c r="F6" s="65" t="str">
        <f>IF(Quiz!E11=0,"",LOWER(Quiz!E11))</f>
        <v/>
      </c>
      <c r="G6" s="65" t="str">
        <f>IF(Quiz!F11=0,"",LOWER(Quiz!F11))</f>
        <v/>
      </c>
      <c r="H6" s="65" t="str">
        <f>IF(Quiz!G11=0,"",LOWER(Quiz!G11))</f>
        <v/>
      </c>
      <c r="I6" s="65" t="str">
        <f>IF(Quiz!H11=0,"",LOWER(Quiz!H11))</f>
        <v/>
      </c>
      <c r="J6" s="65" t="str">
        <f>IF(Quiz!I11=0,"",LOWER(Quiz!I11))</f>
        <v/>
      </c>
      <c r="K6" s="65" t="str">
        <f>IF(Quiz!J11=0,"",LOWER(Quiz!J11))</f>
        <v/>
      </c>
      <c r="L6" s="65" t="str">
        <f>IF(Quiz!K11=0,"",LOWER(Quiz!K11))</f>
        <v/>
      </c>
      <c r="M6" s="65" t="str">
        <f>IF(Quiz!L11=0,"",LOWER(Quiz!L11))</f>
        <v/>
      </c>
      <c r="N6" s="65" t="str">
        <f>IF(Quiz!M11=0,"",LOWER(Quiz!M11))</f>
        <v/>
      </c>
      <c r="O6" s="65" t="str">
        <f>IF(Quiz!N11=0,"",LOWER(Quiz!N11))</f>
        <v/>
      </c>
      <c r="P6" s="65" t="str">
        <f>IF(Quiz!O11=0,"",LOWER(Quiz!O11))</f>
        <v/>
      </c>
      <c r="Q6" s="65" t="str">
        <f>IF(Quiz!P11=0,"",LOWER(Quiz!P11))</f>
        <v/>
      </c>
      <c r="R6" s="65" t="str">
        <f>IF(Quiz!Q11=0,"",LOWER(Quiz!Q11))</f>
        <v/>
      </c>
      <c r="S6" s="65" t="str">
        <f>IF(Quiz!R11=0,"",LOWER(Quiz!R11))</f>
        <v/>
      </c>
      <c r="T6" s="65" t="str">
        <f>IF(Quiz!S11=0,"",LOWER(Quiz!S11))</f>
        <v/>
      </c>
      <c r="U6" s="65" t="str">
        <f>IF(Quiz!T11=0,"",LOWER(Quiz!T11))</f>
        <v/>
      </c>
      <c r="V6" s="65" t="str">
        <f>IF(Quiz!U11=0,"",LOWER(Quiz!U11))</f>
        <v/>
      </c>
      <c r="W6" s="65" t="str">
        <f>IF(Quiz!V11=0,"",LOWER(Quiz!V11))</f>
        <v/>
      </c>
      <c r="X6" s="65" t="str">
        <f>IF(Quiz!W11=0,"",LOWER(Quiz!W11))</f>
        <v/>
      </c>
      <c r="Y6" s="65" t="str">
        <f>IF(Quiz!X11=0,"",LOWER(Quiz!X11))</f>
        <v/>
      </c>
      <c r="Z6" s="65" t="str">
        <f>IF(Quiz!Y11=0,"",LOWER(Quiz!Y11))</f>
        <v/>
      </c>
      <c r="AA6" s="65" t="str">
        <f>IF(Quiz!Z11=0,"",LOWER(Quiz!Z11))</f>
        <v/>
      </c>
      <c r="AB6" s="65" t="str">
        <f>IF(Quiz!AA11=0,"",LOWER(Quiz!AA11))</f>
        <v/>
      </c>
      <c r="AC6" s="65" t="str">
        <f>IF(Quiz!AB11=0,"",LOWER(Quiz!AB11))</f>
        <v/>
      </c>
      <c r="AD6" s="65" t="str">
        <f>IF(Quiz!AC11=0,"",LOWER(Quiz!AC11))</f>
        <v/>
      </c>
      <c r="AG6" s="34" t="str">
        <f>Team3</f>
        <v>VeggieTales</v>
      </c>
      <c r="AH6" s="32">
        <f>$X$144</f>
        <v>20</v>
      </c>
      <c r="AI6" s="39">
        <f t="shared" si="4"/>
        <v>1.3</v>
      </c>
      <c r="AJ6" s="39" t="str">
        <f t="shared" si="5"/>
        <v>y</v>
      </c>
      <c r="AK6" s="36">
        <f t="shared" si="3"/>
        <v>10</v>
      </c>
      <c r="AL6" s="36">
        <f t="shared" si="3"/>
        <v>10</v>
      </c>
      <c r="AM6" s="36">
        <f t="shared" si="3"/>
        <v>10</v>
      </c>
      <c r="AN6" s="36">
        <f t="shared" si="3"/>
        <v>5</v>
      </c>
      <c r="AO6" s="36">
        <f t="shared" si="3"/>
        <v>5</v>
      </c>
      <c r="AP6" s="36">
        <f t="shared" si="3"/>
        <v>1</v>
      </c>
    </row>
    <row r="7" spans="1:42" x14ac:dyDescent="0.2">
      <c r="A7" s="34" t="s">
        <v>29</v>
      </c>
      <c r="D7" s="36">
        <f>D42</f>
        <v>20</v>
      </c>
      <c r="E7" s="3" t="str">
        <f>IF(E41=0,"",E42)</f>
        <v/>
      </c>
      <c r="F7" s="3" t="str">
        <f t="shared" ref="F7:AD7" si="6">IF(F41=0,"",F42)</f>
        <v/>
      </c>
      <c r="G7" s="3" t="str">
        <f t="shared" si="6"/>
        <v/>
      </c>
      <c r="H7" s="3" t="str">
        <f t="shared" si="6"/>
        <v/>
      </c>
      <c r="I7" s="3" t="str">
        <f t="shared" si="6"/>
        <v/>
      </c>
      <c r="J7" s="3" t="str">
        <f t="shared" si="6"/>
        <v/>
      </c>
      <c r="K7" s="3" t="str">
        <f t="shared" si="6"/>
        <v/>
      </c>
      <c r="L7" s="3" t="str">
        <f t="shared" si="6"/>
        <v/>
      </c>
      <c r="M7" s="3" t="str">
        <f t="shared" si="6"/>
        <v/>
      </c>
      <c r="N7" s="3" t="str">
        <f t="shared" si="6"/>
        <v/>
      </c>
      <c r="O7" s="3" t="str">
        <f t="shared" si="6"/>
        <v/>
      </c>
      <c r="P7" s="3" t="str">
        <f t="shared" si="6"/>
        <v/>
      </c>
      <c r="Q7" s="3" t="str">
        <f t="shared" si="6"/>
        <v/>
      </c>
      <c r="R7" s="3" t="str">
        <f t="shared" si="6"/>
        <v/>
      </c>
      <c r="S7" s="3" t="str">
        <f t="shared" si="6"/>
        <v/>
      </c>
      <c r="T7" s="3" t="str">
        <f t="shared" si="6"/>
        <v/>
      </c>
      <c r="U7" s="3" t="str">
        <f t="shared" si="6"/>
        <v/>
      </c>
      <c r="V7" s="3" t="str">
        <f t="shared" si="6"/>
        <v/>
      </c>
      <c r="W7" s="3" t="str">
        <f t="shared" si="6"/>
        <v/>
      </c>
      <c r="X7" s="3" t="str">
        <f t="shared" si="6"/>
        <v/>
      </c>
      <c r="Y7" s="3" t="str">
        <f t="shared" si="6"/>
        <v/>
      </c>
      <c r="Z7" s="3" t="str">
        <f t="shared" si="6"/>
        <v/>
      </c>
      <c r="AA7" s="3" t="str">
        <f t="shared" si="6"/>
        <v/>
      </c>
      <c r="AB7" s="3" t="str">
        <f t="shared" si="6"/>
        <v/>
      </c>
      <c r="AC7" s="3" t="str">
        <f t="shared" si="6"/>
        <v/>
      </c>
      <c r="AD7" s="3" t="str">
        <f t="shared" si="6"/>
        <v/>
      </c>
      <c r="AH7" s="40" t="s">
        <v>30</v>
      </c>
      <c r="AI7" s="32">
        <f>IF(COUNTIF(AH4:AH6,MAX(AH4:AH6))&gt;1,1,2)</f>
        <v>1</v>
      </c>
      <c r="AJ7" s="32"/>
    </row>
    <row r="8" spans="1:42" x14ac:dyDescent="0.2">
      <c r="AG8"/>
      <c r="AH8"/>
      <c r="AI8"/>
      <c r="AJ8"/>
    </row>
    <row r="9" spans="1:42" ht="15" x14ac:dyDescent="0.25">
      <c r="A9" s="35" t="s">
        <v>31</v>
      </c>
      <c r="AE9" s="39" t="s">
        <v>32</v>
      </c>
      <c r="AH9" s="32" t="s">
        <v>1</v>
      </c>
      <c r="AI9" s="32" t="s">
        <v>1</v>
      </c>
      <c r="AJ9" s="70" t="s">
        <v>1</v>
      </c>
    </row>
    <row r="10" spans="1:42" x14ac:dyDescent="0.2">
      <c r="A10" s="34" t="str">
        <f>A2</f>
        <v>Skipper</v>
      </c>
      <c r="D10" s="32">
        <v>0</v>
      </c>
      <c r="E10" s="32">
        <f>IF(E2="c",D10+1,D10)</f>
        <v>0</v>
      </c>
      <c r="F10" s="32">
        <f t="shared" ref="F10:AD10" si="7">IF(F2="c",E10+1,E10)</f>
        <v>0</v>
      </c>
      <c r="G10" s="32">
        <f t="shared" si="7"/>
        <v>0</v>
      </c>
      <c r="H10" s="32">
        <f t="shared" si="7"/>
        <v>0</v>
      </c>
      <c r="I10" s="32">
        <f t="shared" si="7"/>
        <v>0</v>
      </c>
      <c r="J10" s="32">
        <f t="shared" si="7"/>
        <v>0</v>
      </c>
      <c r="K10" s="32">
        <f t="shared" si="7"/>
        <v>0</v>
      </c>
      <c r="L10" s="32">
        <f t="shared" si="7"/>
        <v>0</v>
      </c>
      <c r="M10" s="32">
        <f t="shared" si="7"/>
        <v>0</v>
      </c>
      <c r="N10" s="32">
        <f t="shared" si="7"/>
        <v>0</v>
      </c>
      <c r="O10" s="32">
        <f t="shared" si="7"/>
        <v>0</v>
      </c>
      <c r="P10" s="32">
        <f t="shared" si="7"/>
        <v>0</v>
      </c>
      <c r="Q10" s="32">
        <f t="shared" si="7"/>
        <v>0</v>
      </c>
      <c r="R10" s="32">
        <f t="shared" si="7"/>
        <v>0</v>
      </c>
      <c r="S10" s="32">
        <f t="shared" si="7"/>
        <v>0</v>
      </c>
      <c r="T10" s="32">
        <f t="shared" si="7"/>
        <v>0</v>
      </c>
      <c r="U10" s="22">
        <f t="shared" si="7"/>
        <v>0</v>
      </c>
      <c r="V10" s="32">
        <f t="shared" si="7"/>
        <v>0</v>
      </c>
      <c r="W10" s="32">
        <f t="shared" si="7"/>
        <v>0</v>
      </c>
      <c r="X10" s="33">
        <f t="shared" si="7"/>
        <v>0</v>
      </c>
      <c r="Y10" s="32">
        <f t="shared" si="7"/>
        <v>0</v>
      </c>
      <c r="Z10" s="32">
        <f t="shared" si="7"/>
        <v>0</v>
      </c>
      <c r="AA10" s="32">
        <f t="shared" si="7"/>
        <v>0</v>
      </c>
      <c r="AB10" s="32">
        <f t="shared" si="7"/>
        <v>0</v>
      </c>
      <c r="AC10" s="32">
        <f t="shared" si="7"/>
        <v>0</v>
      </c>
      <c r="AD10" s="32">
        <f t="shared" si="7"/>
        <v>0</v>
      </c>
      <c r="AE10" s="32">
        <f>IF(AND(X10=Quizout,X22=0),10,0)</f>
        <v>0</v>
      </c>
      <c r="AH10" s="39" t="s">
        <v>11</v>
      </c>
      <c r="AI10" s="39" t="s">
        <v>19</v>
      </c>
      <c r="AJ10" s="70" t="s">
        <v>74</v>
      </c>
    </row>
    <row r="11" spans="1:42" x14ac:dyDescent="0.2">
      <c r="A11" s="34" t="str">
        <f t="shared" ref="A11:A14" si="8">A3</f>
        <v>Professor</v>
      </c>
      <c r="D11" s="32">
        <v>0</v>
      </c>
      <c r="E11" s="32">
        <f t="shared" ref="E11:AD11" si="9">IF(E3="c",D11+1,D11)</f>
        <v>0</v>
      </c>
      <c r="F11" s="32">
        <f t="shared" si="9"/>
        <v>0</v>
      </c>
      <c r="G11" s="32">
        <f t="shared" si="9"/>
        <v>0</v>
      </c>
      <c r="H11" s="32">
        <f t="shared" si="9"/>
        <v>0</v>
      </c>
      <c r="I11" s="32">
        <f t="shared" si="9"/>
        <v>0</v>
      </c>
      <c r="J11" s="32">
        <f t="shared" si="9"/>
        <v>0</v>
      </c>
      <c r="K11" s="32">
        <f t="shared" si="9"/>
        <v>0</v>
      </c>
      <c r="L11" s="32">
        <f t="shared" si="9"/>
        <v>0</v>
      </c>
      <c r="M11" s="32">
        <f t="shared" si="9"/>
        <v>0</v>
      </c>
      <c r="N11" s="32">
        <f t="shared" si="9"/>
        <v>0</v>
      </c>
      <c r="O11" s="32">
        <f t="shared" si="9"/>
        <v>0</v>
      </c>
      <c r="P11" s="32">
        <f t="shared" si="9"/>
        <v>0</v>
      </c>
      <c r="Q11" s="32">
        <f t="shared" si="9"/>
        <v>0</v>
      </c>
      <c r="R11" s="32">
        <f t="shared" si="9"/>
        <v>0</v>
      </c>
      <c r="S11" s="32">
        <f t="shared" si="9"/>
        <v>0</v>
      </c>
      <c r="T11" s="32">
        <f t="shared" si="9"/>
        <v>0</v>
      </c>
      <c r="U11" s="22">
        <f t="shared" si="9"/>
        <v>0</v>
      </c>
      <c r="V11" s="32">
        <f t="shared" si="9"/>
        <v>0</v>
      </c>
      <c r="W11" s="32">
        <f t="shared" si="9"/>
        <v>0</v>
      </c>
      <c r="X11" s="33">
        <f t="shared" si="9"/>
        <v>0</v>
      </c>
      <c r="Y11" s="32">
        <f t="shared" si="9"/>
        <v>0</v>
      </c>
      <c r="Z11" s="32">
        <f t="shared" si="9"/>
        <v>0</v>
      </c>
      <c r="AA11" s="32">
        <f t="shared" si="9"/>
        <v>0</v>
      </c>
      <c r="AB11" s="32">
        <f t="shared" si="9"/>
        <v>0</v>
      </c>
      <c r="AC11" s="32">
        <f t="shared" si="9"/>
        <v>0</v>
      </c>
      <c r="AD11" s="32">
        <f t="shared" si="9"/>
        <v>0</v>
      </c>
      <c r="AE11" s="32">
        <f>IF(AND(X11=Quizout,X23=0),10,0)</f>
        <v>0</v>
      </c>
      <c r="AG11" s="34" t="str">
        <f>AG4</f>
        <v>Islanders</v>
      </c>
      <c r="AH11" s="32">
        <f>IF(AJ4="y",AD42,"")</f>
        <v>20</v>
      </c>
      <c r="AI11" s="32">
        <f>IF(AH11="","",RANK(AH11,AH$11:AH$13)+AI$7-1)</f>
        <v>1</v>
      </c>
      <c r="AJ11" s="32" t="b">
        <f>AND(LOWER(Overtime)="y",OR(X42=X93,X42=X144))</f>
        <v>1</v>
      </c>
    </row>
    <row r="12" spans="1:42" x14ac:dyDescent="0.2">
      <c r="A12" s="34" t="str">
        <f t="shared" si="8"/>
        <v>Gilligan</v>
      </c>
      <c r="D12" s="32">
        <v>0</v>
      </c>
      <c r="E12" s="32">
        <f t="shared" ref="E12:AD12" si="10">IF(E4="c",D12+1,D12)</f>
        <v>0</v>
      </c>
      <c r="F12" s="32">
        <f t="shared" si="10"/>
        <v>0</v>
      </c>
      <c r="G12" s="32">
        <f t="shared" si="10"/>
        <v>0</v>
      </c>
      <c r="H12" s="32">
        <f t="shared" si="10"/>
        <v>0</v>
      </c>
      <c r="I12" s="32">
        <f t="shared" si="10"/>
        <v>0</v>
      </c>
      <c r="J12" s="32">
        <f t="shared" si="10"/>
        <v>0</v>
      </c>
      <c r="K12" s="32">
        <f t="shared" si="10"/>
        <v>0</v>
      </c>
      <c r="L12" s="32">
        <f t="shared" si="10"/>
        <v>0</v>
      </c>
      <c r="M12" s="32">
        <f t="shared" si="10"/>
        <v>0</v>
      </c>
      <c r="N12" s="32">
        <f t="shared" si="10"/>
        <v>0</v>
      </c>
      <c r="O12" s="32">
        <f t="shared" si="10"/>
        <v>0</v>
      </c>
      <c r="P12" s="32">
        <f t="shared" si="10"/>
        <v>0</v>
      </c>
      <c r="Q12" s="32">
        <f t="shared" si="10"/>
        <v>0</v>
      </c>
      <c r="R12" s="32">
        <f t="shared" si="10"/>
        <v>0</v>
      </c>
      <c r="S12" s="32">
        <f t="shared" si="10"/>
        <v>0</v>
      </c>
      <c r="T12" s="32">
        <f t="shared" si="10"/>
        <v>0</v>
      </c>
      <c r="U12" s="22">
        <f t="shared" si="10"/>
        <v>0</v>
      </c>
      <c r="V12" s="32">
        <f t="shared" si="10"/>
        <v>0</v>
      </c>
      <c r="W12" s="32">
        <f t="shared" si="10"/>
        <v>0</v>
      </c>
      <c r="X12" s="33">
        <f t="shared" si="10"/>
        <v>0</v>
      </c>
      <c r="Y12" s="32">
        <f t="shared" si="10"/>
        <v>0</v>
      </c>
      <c r="Z12" s="32">
        <f t="shared" si="10"/>
        <v>0</v>
      </c>
      <c r="AA12" s="32">
        <f t="shared" si="10"/>
        <v>0</v>
      </c>
      <c r="AB12" s="32">
        <f t="shared" si="10"/>
        <v>0</v>
      </c>
      <c r="AC12" s="32">
        <f t="shared" si="10"/>
        <v>0</v>
      </c>
      <c r="AD12" s="32">
        <f t="shared" si="10"/>
        <v>0</v>
      </c>
      <c r="AE12" s="32">
        <f>IF(AND(X12=Quizout,X24=0),10,0)</f>
        <v>0</v>
      </c>
      <c r="AG12" s="34" t="str">
        <f t="shared" ref="AG12:AG13" si="11">AG5</f>
        <v>Muppets</v>
      </c>
      <c r="AH12" s="32">
        <f>IF(AJ5="y",AD93,"")</f>
        <v>20</v>
      </c>
      <c r="AI12" s="32">
        <f t="shared" ref="AI12:AI13" si="12">IF(AH12="","",RANK(AH12,AH$11:AH$13)+AI$7-1)</f>
        <v>1</v>
      </c>
      <c r="AJ12" s="32" t="b">
        <f>AND(LOWER(Overtime)="y",OR(X42=X93,X93=X144))</f>
        <v>1</v>
      </c>
    </row>
    <row r="13" spans="1:42" x14ac:dyDescent="0.2">
      <c r="A13" s="34" t="str">
        <f t="shared" si="8"/>
        <v>Mary Anne</v>
      </c>
      <c r="D13" s="32">
        <v>0</v>
      </c>
      <c r="E13" s="32">
        <f t="shared" ref="E13:AD13" si="13">IF(E5="c",D13+1,D13)</f>
        <v>0</v>
      </c>
      <c r="F13" s="32">
        <f t="shared" si="13"/>
        <v>0</v>
      </c>
      <c r="G13" s="32">
        <f t="shared" si="13"/>
        <v>0</v>
      </c>
      <c r="H13" s="32">
        <f t="shared" si="13"/>
        <v>0</v>
      </c>
      <c r="I13" s="32">
        <f t="shared" si="13"/>
        <v>0</v>
      </c>
      <c r="J13" s="32">
        <f t="shared" si="13"/>
        <v>0</v>
      </c>
      <c r="K13" s="32">
        <f t="shared" si="13"/>
        <v>0</v>
      </c>
      <c r="L13" s="32">
        <f t="shared" si="13"/>
        <v>0</v>
      </c>
      <c r="M13" s="32">
        <f t="shared" si="13"/>
        <v>0</v>
      </c>
      <c r="N13" s="32">
        <f t="shared" si="13"/>
        <v>0</v>
      </c>
      <c r="O13" s="32">
        <f t="shared" si="13"/>
        <v>0</v>
      </c>
      <c r="P13" s="32">
        <f t="shared" si="13"/>
        <v>0</v>
      </c>
      <c r="Q13" s="32">
        <f t="shared" si="13"/>
        <v>0</v>
      </c>
      <c r="R13" s="32">
        <f t="shared" si="13"/>
        <v>0</v>
      </c>
      <c r="S13" s="32">
        <f t="shared" si="13"/>
        <v>0</v>
      </c>
      <c r="T13" s="32">
        <f t="shared" si="13"/>
        <v>0</v>
      </c>
      <c r="U13" s="22">
        <f t="shared" si="13"/>
        <v>0</v>
      </c>
      <c r="V13" s="32">
        <f t="shared" si="13"/>
        <v>0</v>
      </c>
      <c r="W13" s="32">
        <f t="shared" si="13"/>
        <v>0</v>
      </c>
      <c r="X13" s="33">
        <f t="shared" si="13"/>
        <v>0</v>
      </c>
      <c r="Y13" s="32">
        <f t="shared" si="13"/>
        <v>0</v>
      </c>
      <c r="Z13" s="32">
        <f t="shared" si="13"/>
        <v>0</v>
      </c>
      <c r="AA13" s="32">
        <f t="shared" si="13"/>
        <v>0</v>
      </c>
      <c r="AB13" s="32">
        <f t="shared" si="13"/>
        <v>0</v>
      </c>
      <c r="AC13" s="32">
        <f t="shared" si="13"/>
        <v>0</v>
      </c>
      <c r="AD13" s="32">
        <f t="shared" si="13"/>
        <v>0</v>
      </c>
      <c r="AE13" s="32">
        <f>IF(AND(X13=Quizout,X25=0),10,0)</f>
        <v>0</v>
      </c>
      <c r="AG13" s="34" t="str">
        <f t="shared" si="11"/>
        <v>VeggieTales</v>
      </c>
      <c r="AH13" s="32">
        <f>IF(AJ6="y",AD144,"")</f>
        <v>20</v>
      </c>
      <c r="AI13" s="32">
        <f t="shared" si="12"/>
        <v>1</v>
      </c>
      <c r="AJ13" s="32" t="b">
        <f>AND(LOWER(Overtime)="y",OR(X42=X144,X93=X144))</f>
        <v>1</v>
      </c>
    </row>
    <row r="14" spans="1:42" x14ac:dyDescent="0.2">
      <c r="A14" s="34" t="str">
        <f t="shared" si="8"/>
        <v>Ginger</v>
      </c>
      <c r="D14" s="32">
        <v>0</v>
      </c>
      <c r="E14" s="32">
        <f t="shared" ref="E14:AD14" si="14">IF(E6="c",D14+1,D14)</f>
        <v>0</v>
      </c>
      <c r="F14" s="32">
        <f t="shared" si="14"/>
        <v>0</v>
      </c>
      <c r="G14" s="32">
        <f t="shared" si="14"/>
        <v>0</v>
      </c>
      <c r="H14" s="32">
        <f t="shared" si="14"/>
        <v>0</v>
      </c>
      <c r="I14" s="32">
        <f t="shared" si="14"/>
        <v>0</v>
      </c>
      <c r="J14" s="32">
        <f t="shared" si="14"/>
        <v>0</v>
      </c>
      <c r="K14" s="32">
        <f t="shared" si="14"/>
        <v>0</v>
      </c>
      <c r="L14" s="32">
        <f t="shared" si="14"/>
        <v>0</v>
      </c>
      <c r="M14" s="32">
        <f t="shared" si="14"/>
        <v>0</v>
      </c>
      <c r="N14" s="32">
        <f t="shared" si="14"/>
        <v>0</v>
      </c>
      <c r="O14" s="32">
        <f t="shared" si="14"/>
        <v>0</v>
      </c>
      <c r="P14" s="32">
        <f t="shared" si="14"/>
        <v>0</v>
      </c>
      <c r="Q14" s="32">
        <f t="shared" si="14"/>
        <v>0</v>
      </c>
      <c r="R14" s="32">
        <f t="shared" si="14"/>
        <v>0</v>
      </c>
      <c r="S14" s="32">
        <f t="shared" si="14"/>
        <v>0</v>
      </c>
      <c r="T14" s="32">
        <f t="shared" si="14"/>
        <v>0</v>
      </c>
      <c r="U14" s="22">
        <f t="shared" si="14"/>
        <v>0</v>
      </c>
      <c r="V14" s="32">
        <f t="shared" si="14"/>
        <v>0</v>
      </c>
      <c r="W14" s="32">
        <f t="shared" si="14"/>
        <v>0</v>
      </c>
      <c r="X14" s="33">
        <f t="shared" si="14"/>
        <v>0</v>
      </c>
      <c r="Y14" s="32">
        <f t="shared" si="14"/>
        <v>0</v>
      </c>
      <c r="Z14" s="32">
        <f t="shared" si="14"/>
        <v>0</v>
      </c>
      <c r="AA14" s="32">
        <f t="shared" si="14"/>
        <v>0</v>
      </c>
      <c r="AB14" s="32">
        <f t="shared" si="14"/>
        <v>0</v>
      </c>
      <c r="AC14" s="32">
        <f t="shared" si="14"/>
        <v>0</v>
      </c>
      <c r="AD14" s="32">
        <f t="shared" si="14"/>
        <v>0</v>
      </c>
      <c r="AE14" s="32">
        <f>IF(AND(X14=Quizout,X26=0),10,0)</f>
        <v>0</v>
      </c>
    </row>
    <row r="15" spans="1:42" x14ac:dyDescent="0.2">
      <c r="AH15" s="39" t="s">
        <v>19</v>
      </c>
      <c r="AI15" s="39" t="s">
        <v>11</v>
      </c>
      <c r="AJ15" s="39" t="s">
        <v>20</v>
      </c>
      <c r="AK15" s="39" t="s">
        <v>21</v>
      </c>
    </row>
    <row r="16" spans="1:42" x14ac:dyDescent="0.2">
      <c r="A16" s="34" t="s">
        <v>33</v>
      </c>
      <c r="D16" s="32">
        <v>0</v>
      </c>
      <c r="E16" s="32">
        <f>SUM(E10:E14)</f>
        <v>0</v>
      </c>
      <c r="F16" s="32">
        <f t="shared" ref="F16:AD16" si="15">SUM(F10:F14)</f>
        <v>0</v>
      </c>
      <c r="G16" s="32">
        <f t="shared" si="15"/>
        <v>0</v>
      </c>
      <c r="H16" s="32">
        <f t="shared" si="15"/>
        <v>0</v>
      </c>
      <c r="I16" s="32">
        <f t="shared" si="15"/>
        <v>0</v>
      </c>
      <c r="J16" s="32">
        <f t="shared" si="15"/>
        <v>0</v>
      </c>
      <c r="K16" s="32">
        <f t="shared" si="15"/>
        <v>0</v>
      </c>
      <c r="L16" s="32">
        <f t="shared" si="15"/>
        <v>0</v>
      </c>
      <c r="M16" s="32">
        <f t="shared" si="15"/>
        <v>0</v>
      </c>
      <c r="N16" s="32">
        <f t="shared" si="15"/>
        <v>0</v>
      </c>
      <c r="O16" s="32">
        <f t="shared" si="15"/>
        <v>0</v>
      </c>
      <c r="P16" s="32">
        <f t="shared" si="15"/>
        <v>0</v>
      </c>
      <c r="Q16" s="32">
        <f t="shared" si="15"/>
        <v>0</v>
      </c>
      <c r="R16" s="32">
        <f t="shared" si="15"/>
        <v>0</v>
      </c>
      <c r="S16" s="32">
        <f t="shared" si="15"/>
        <v>0</v>
      </c>
      <c r="T16" s="32">
        <f t="shared" si="15"/>
        <v>0</v>
      </c>
      <c r="U16" s="22">
        <f t="shared" si="15"/>
        <v>0</v>
      </c>
      <c r="V16" s="32">
        <f t="shared" si="15"/>
        <v>0</v>
      </c>
      <c r="W16" s="32">
        <f t="shared" si="15"/>
        <v>0</v>
      </c>
      <c r="X16" s="33">
        <f t="shared" si="15"/>
        <v>0</v>
      </c>
      <c r="Y16" s="32">
        <f t="shared" si="15"/>
        <v>0</v>
      </c>
      <c r="Z16" s="32">
        <f t="shared" si="15"/>
        <v>0</v>
      </c>
      <c r="AA16" s="32">
        <f t="shared" si="15"/>
        <v>0</v>
      </c>
      <c r="AB16" s="32">
        <f t="shared" si="15"/>
        <v>0</v>
      </c>
      <c r="AC16" s="32">
        <f t="shared" si="15"/>
        <v>0</v>
      </c>
      <c r="AD16" s="32">
        <f t="shared" si="15"/>
        <v>0</v>
      </c>
      <c r="AG16" s="34" t="str">
        <f>AG4</f>
        <v>Islanders</v>
      </c>
      <c r="AH16" s="32">
        <f>IF(AND(Overtime="y",AJ4="y"),AI11,AI4)</f>
        <v>1</v>
      </c>
      <c r="AI16" s="32">
        <f>AH4</f>
        <v>20</v>
      </c>
      <c r="AJ16" s="32">
        <f>HLOOKUP(AH16,TotalPoints,2)</f>
        <v>10</v>
      </c>
      <c r="AK16" s="32">
        <f>X28</f>
        <v>0</v>
      </c>
    </row>
    <row r="17" spans="1:37" x14ac:dyDescent="0.2">
      <c r="A17" s="34" t="s">
        <v>34</v>
      </c>
      <c r="E17" s="32">
        <f>SUM(E10&gt;0,E11&gt;0,E12&gt;0,E13&gt;0,E14&gt;0)</f>
        <v>0</v>
      </c>
      <c r="F17" s="32">
        <f t="shared" ref="F17:AD17" si="16">SUM(F10&gt;0,F11&gt;0,F12&gt;0,F13&gt;0,F14&gt;0)</f>
        <v>0</v>
      </c>
      <c r="G17" s="32">
        <f t="shared" si="16"/>
        <v>0</v>
      </c>
      <c r="H17" s="32">
        <f t="shared" si="16"/>
        <v>0</v>
      </c>
      <c r="I17" s="32">
        <f t="shared" si="16"/>
        <v>0</v>
      </c>
      <c r="J17" s="32">
        <f t="shared" si="16"/>
        <v>0</v>
      </c>
      <c r="K17" s="32">
        <f t="shared" si="16"/>
        <v>0</v>
      </c>
      <c r="L17" s="32">
        <f t="shared" si="16"/>
        <v>0</v>
      </c>
      <c r="M17" s="32">
        <f t="shared" si="16"/>
        <v>0</v>
      </c>
      <c r="N17" s="32">
        <f t="shared" si="16"/>
        <v>0</v>
      </c>
      <c r="O17" s="32">
        <f t="shared" si="16"/>
        <v>0</v>
      </c>
      <c r="P17" s="32">
        <f t="shared" si="16"/>
        <v>0</v>
      </c>
      <c r="Q17" s="32">
        <f t="shared" si="16"/>
        <v>0</v>
      </c>
      <c r="R17" s="32">
        <f t="shared" si="16"/>
        <v>0</v>
      </c>
      <c r="S17" s="32">
        <f t="shared" si="16"/>
        <v>0</v>
      </c>
      <c r="T17" s="32">
        <f t="shared" si="16"/>
        <v>0</v>
      </c>
      <c r="U17" s="22">
        <f t="shared" si="16"/>
        <v>0</v>
      </c>
      <c r="V17" s="32">
        <f t="shared" si="16"/>
        <v>0</v>
      </c>
      <c r="W17" s="32">
        <f t="shared" si="16"/>
        <v>0</v>
      </c>
      <c r="X17" s="33">
        <f t="shared" si="16"/>
        <v>0</v>
      </c>
      <c r="Y17" s="32">
        <f t="shared" si="16"/>
        <v>0</v>
      </c>
      <c r="Z17" s="32">
        <f t="shared" si="16"/>
        <v>0</v>
      </c>
      <c r="AA17" s="32">
        <f t="shared" si="16"/>
        <v>0</v>
      </c>
      <c r="AB17" s="32">
        <f t="shared" si="16"/>
        <v>0</v>
      </c>
      <c r="AC17" s="32">
        <f t="shared" si="16"/>
        <v>0</v>
      </c>
      <c r="AD17" s="32">
        <f t="shared" si="16"/>
        <v>0</v>
      </c>
      <c r="AG17" s="34" t="str">
        <f t="shared" ref="AG17:AG18" si="17">AG5</f>
        <v>Muppets</v>
      </c>
      <c r="AH17" s="32">
        <f>IF(AND(Overtime="y",AJ5="y"),AI12,AI5)</f>
        <v>1</v>
      </c>
      <c r="AI17" s="32">
        <f t="shared" ref="AI17:AI18" si="18">AH5</f>
        <v>20</v>
      </c>
      <c r="AJ17" s="32">
        <f>HLOOKUP(AH17,TotalPoints,3)</f>
        <v>10</v>
      </c>
      <c r="AK17" s="32">
        <f>X79</f>
        <v>0</v>
      </c>
    </row>
    <row r="18" spans="1:37" x14ac:dyDescent="0.2">
      <c r="A18" s="34" t="s">
        <v>32</v>
      </c>
      <c r="E18" s="32">
        <f t="shared" ref="E18:AD18" si="19">IF(OR(AND(E2="c",E10=Quizout,E22=0),AND(E3="c",E11=Quizout,E23=0),AND(E4="c",E12=Quizout,E24=0),AND(E5="c",E13=Quizout,E25=0),AND(E6="c",E14=Quizout,E26=0)),10,0)</f>
        <v>0</v>
      </c>
      <c r="F18" s="32">
        <f t="shared" si="19"/>
        <v>0</v>
      </c>
      <c r="G18" s="32">
        <f t="shared" si="19"/>
        <v>0</v>
      </c>
      <c r="H18" s="32">
        <f t="shared" si="19"/>
        <v>0</v>
      </c>
      <c r="I18" s="32">
        <f t="shared" si="19"/>
        <v>0</v>
      </c>
      <c r="J18" s="32">
        <f t="shared" si="19"/>
        <v>0</v>
      </c>
      <c r="K18" s="32">
        <f t="shared" si="19"/>
        <v>0</v>
      </c>
      <c r="L18" s="32">
        <f t="shared" si="19"/>
        <v>0</v>
      </c>
      <c r="M18" s="32">
        <f t="shared" si="19"/>
        <v>0</v>
      </c>
      <c r="N18" s="32">
        <f t="shared" si="19"/>
        <v>0</v>
      </c>
      <c r="O18" s="32">
        <f t="shared" si="19"/>
        <v>0</v>
      </c>
      <c r="P18" s="32">
        <f t="shared" si="19"/>
        <v>0</v>
      </c>
      <c r="Q18" s="32">
        <f t="shared" si="19"/>
        <v>0</v>
      </c>
      <c r="R18" s="32">
        <f t="shared" si="19"/>
        <v>0</v>
      </c>
      <c r="S18" s="32">
        <f t="shared" si="19"/>
        <v>0</v>
      </c>
      <c r="T18" s="32">
        <f t="shared" si="19"/>
        <v>0</v>
      </c>
      <c r="U18" s="22">
        <f t="shared" si="19"/>
        <v>0</v>
      </c>
      <c r="V18" s="32">
        <f t="shared" si="19"/>
        <v>0</v>
      </c>
      <c r="W18" s="32">
        <f t="shared" si="19"/>
        <v>0</v>
      </c>
      <c r="X18" s="33">
        <f t="shared" si="19"/>
        <v>0</v>
      </c>
      <c r="Y18" s="32">
        <f t="shared" si="19"/>
        <v>0</v>
      </c>
      <c r="Z18" s="32">
        <f t="shared" si="19"/>
        <v>0</v>
      </c>
      <c r="AA18" s="32">
        <f t="shared" si="19"/>
        <v>0</v>
      </c>
      <c r="AB18" s="32">
        <f t="shared" si="19"/>
        <v>0</v>
      </c>
      <c r="AC18" s="32">
        <f t="shared" si="19"/>
        <v>0</v>
      </c>
      <c r="AD18" s="32">
        <f t="shared" si="19"/>
        <v>0</v>
      </c>
      <c r="AG18" s="34" t="str">
        <f t="shared" si="17"/>
        <v>VeggieTales</v>
      </c>
      <c r="AH18" s="32">
        <f>IF(AND(Overtime="y",AJ6="y"),AI13,AI6)</f>
        <v>1</v>
      </c>
      <c r="AI18" s="32">
        <f t="shared" si="18"/>
        <v>20</v>
      </c>
      <c r="AJ18" s="32">
        <f>HLOOKUP(AH18,TotalPoints,4)</f>
        <v>10</v>
      </c>
      <c r="AK18" s="32">
        <f>X130</f>
        <v>0</v>
      </c>
    </row>
    <row r="19" spans="1:37" x14ac:dyDescent="0.2">
      <c r="A19" s="34" t="s">
        <v>35</v>
      </c>
      <c r="E19" s="32">
        <f>IF(AND(OR(E10=1,E11=1,E12=1,E13=1,E14=1),E17&gt;2,E17&gt;D17),10,0)</f>
        <v>0</v>
      </c>
      <c r="F19" s="32">
        <f t="shared" ref="F19:AD19" si="20">IF(AND(OR(F10=1,F11=1,F12=1,F13=1,F14=1),F17&gt;2,F17&gt;E17),10,0)</f>
        <v>0</v>
      </c>
      <c r="G19" s="32">
        <f t="shared" si="20"/>
        <v>0</v>
      </c>
      <c r="H19" s="32">
        <f t="shared" si="20"/>
        <v>0</v>
      </c>
      <c r="I19" s="32">
        <f t="shared" si="20"/>
        <v>0</v>
      </c>
      <c r="J19" s="32">
        <f t="shared" si="20"/>
        <v>0</v>
      </c>
      <c r="K19" s="32">
        <f t="shared" si="20"/>
        <v>0</v>
      </c>
      <c r="L19" s="32">
        <f t="shared" si="20"/>
        <v>0</v>
      </c>
      <c r="M19" s="32">
        <f t="shared" si="20"/>
        <v>0</v>
      </c>
      <c r="N19" s="32">
        <f t="shared" si="20"/>
        <v>0</v>
      </c>
      <c r="O19" s="32">
        <f t="shared" si="20"/>
        <v>0</v>
      </c>
      <c r="P19" s="32">
        <f t="shared" si="20"/>
        <v>0</v>
      </c>
      <c r="Q19" s="32">
        <f t="shared" si="20"/>
        <v>0</v>
      </c>
      <c r="R19" s="32">
        <f t="shared" si="20"/>
        <v>0</v>
      </c>
      <c r="S19" s="32">
        <f t="shared" si="20"/>
        <v>0</v>
      </c>
      <c r="T19" s="32">
        <f t="shared" si="20"/>
        <v>0</v>
      </c>
      <c r="U19" s="22">
        <f t="shared" si="20"/>
        <v>0</v>
      </c>
      <c r="V19" s="32">
        <f t="shared" si="20"/>
        <v>0</v>
      </c>
      <c r="W19" s="32">
        <f t="shared" si="20"/>
        <v>0</v>
      </c>
      <c r="X19" s="33">
        <f t="shared" si="20"/>
        <v>0</v>
      </c>
      <c r="Y19" s="32">
        <f t="shared" si="20"/>
        <v>0</v>
      </c>
      <c r="Z19" s="32">
        <f t="shared" si="20"/>
        <v>0</v>
      </c>
      <c r="AA19" s="32">
        <f t="shared" si="20"/>
        <v>0</v>
      </c>
      <c r="AB19" s="32">
        <f t="shared" si="20"/>
        <v>0</v>
      </c>
      <c r="AC19" s="32">
        <f t="shared" si="20"/>
        <v>0</v>
      </c>
      <c r="AD19" s="32">
        <f t="shared" si="20"/>
        <v>0</v>
      </c>
    </row>
    <row r="21" spans="1:37" ht="15" x14ac:dyDescent="0.25">
      <c r="A21" s="35" t="s">
        <v>21</v>
      </c>
      <c r="AE21" s="39" t="s">
        <v>36</v>
      </c>
    </row>
    <row r="22" spans="1:37" x14ac:dyDescent="0.2">
      <c r="A22" s="34" t="str">
        <f>A2</f>
        <v>Skipper</v>
      </c>
      <c r="D22" s="32">
        <v>0</v>
      </c>
      <c r="E22" s="32">
        <f>IF(E2="e",1,0)+D22</f>
        <v>0</v>
      </c>
      <c r="F22" s="32">
        <f t="shared" ref="F22:AD22" si="21">IF(F2="e",1,0)+E22</f>
        <v>0</v>
      </c>
      <c r="G22" s="32">
        <f t="shared" si="21"/>
        <v>0</v>
      </c>
      <c r="H22" s="32">
        <f t="shared" si="21"/>
        <v>0</v>
      </c>
      <c r="I22" s="32">
        <f t="shared" si="21"/>
        <v>0</v>
      </c>
      <c r="J22" s="32">
        <f t="shared" si="21"/>
        <v>0</v>
      </c>
      <c r="K22" s="32">
        <f t="shared" si="21"/>
        <v>0</v>
      </c>
      <c r="L22" s="32">
        <f t="shared" si="21"/>
        <v>0</v>
      </c>
      <c r="M22" s="32">
        <f t="shared" si="21"/>
        <v>0</v>
      </c>
      <c r="N22" s="32">
        <f t="shared" si="21"/>
        <v>0</v>
      </c>
      <c r="O22" s="32">
        <f t="shared" si="21"/>
        <v>0</v>
      </c>
      <c r="P22" s="32">
        <f t="shared" si="21"/>
        <v>0</v>
      </c>
      <c r="Q22" s="32">
        <f t="shared" si="21"/>
        <v>0</v>
      </c>
      <c r="R22" s="32">
        <f t="shared" si="21"/>
        <v>0</v>
      </c>
      <c r="S22" s="32">
        <f t="shared" si="21"/>
        <v>0</v>
      </c>
      <c r="T22" s="32">
        <f t="shared" si="21"/>
        <v>0</v>
      </c>
      <c r="U22" s="22">
        <f t="shared" si="21"/>
        <v>0</v>
      </c>
      <c r="V22" s="32">
        <f t="shared" si="21"/>
        <v>0</v>
      </c>
      <c r="W22" s="32">
        <f t="shared" si="21"/>
        <v>0</v>
      </c>
      <c r="X22" s="33">
        <f t="shared" si="21"/>
        <v>0</v>
      </c>
      <c r="Y22" s="32">
        <f t="shared" si="21"/>
        <v>0</v>
      </c>
      <c r="Z22" s="32">
        <f t="shared" si="21"/>
        <v>0</v>
      </c>
      <c r="AA22" s="32">
        <f t="shared" si="21"/>
        <v>0</v>
      </c>
      <c r="AB22" s="32">
        <f t="shared" si="21"/>
        <v>0</v>
      </c>
      <c r="AC22" s="32">
        <f t="shared" si="21"/>
        <v>0</v>
      </c>
      <c r="AD22" s="32">
        <f t="shared" si="21"/>
        <v>0</v>
      </c>
      <c r="AE22" s="32">
        <f>IF(X22&gt;1,-10*(X22-1),0)</f>
        <v>0</v>
      </c>
    </row>
    <row r="23" spans="1:37" x14ac:dyDescent="0.2">
      <c r="A23" s="34" t="str">
        <f t="shared" ref="A23:A26" si="22">A3</f>
        <v>Professor</v>
      </c>
      <c r="D23" s="32">
        <v>0</v>
      </c>
      <c r="E23" s="32">
        <f t="shared" ref="E23:AD23" si="23">IF(E3="e",1,0)+D23</f>
        <v>0</v>
      </c>
      <c r="F23" s="32">
        <f t="shared" si="23"/>
        <v>0</v>
      </c>
      <c r="G23" s="32">
        <f t="shared" si="23"/>
        <v>0</v>
      </c>
      <c r="H23" s="32">
        <f t="shared" si="23"/>
        <v>0</v>
      </c>
      <c r="I23" s="32">
        <f t="shared" si="23"/>
        <v>0</v>
      </c>
      <c r="J23" s="32">
        <f t="shared" si="23"/>
        <v>0</v>
      </c>
      <c r="K23" s="32">
        <f t="shared" si="23"/>
        <v>0</v>
      </c>
      <c r="L23" s="32">
        <f t="shared" si="23"/>
        <v>0</v>
      </c>
      <c r="M23" s="32">
        <f t="shared" si="23"/>
        <v>0</v>
      </c>
      <c r="N23" s="32">
        <f t="shared" si="23"/>
        <v>0</v>
      </c>
      <c r="O23" s="32">
        <f t="shared" si="23"/>
        <v>0</v>
      </c>
      <c r="P23" s="32">
        <f t="shared" si="23"/>
        <v>0</v>
      </c>
      <c r="Q23" s="32">
        <f t="shared" si="23"/>
        <v>0</v>
      </c>
      <c r="R23" s="32">
        <f t="shared" si="23"/>
        <v>0</v>
      </c>
      <c r="S23" s="32">
        <f t="shared" si="23"/>
        <v>0</v>
      </c>
      <c r="T23" s="32">
        <f t="shared" si="23"/>
        <v>0</v>
      </c>
      <c r="U23" s="22">
        <f t="shared" si="23"/>
        <v>0</v>
      </c>
      <c r="V23" s="32">
        <f t="shared" si="23"/>
        <v>0</v>
      </c>
      <c r="W23" s="32">
        <f t="shared" si="23"/>
        <v>0</v>
      </c>
      <c r="X23" s="33">
        <f t="shared" si="23"/>
        <v>0</v>
      </c>
      <c r="Y23" s="32">
        <f t="shared" si="23"/>
        <v>0</v>
      </c>
      <c r="Z23" s="32">
        <f t="shared" si="23"/>
        <v>0</v>
      </c>
      <c r="AA23" s="32">
        <f t="shared" si="23"/>
        <v>0</v>
      </c>
      <c r="AB23" s="32">
        <f t="shared" si="23"/>
        <v>0</v>
      </c>
      <c r="AC23" s="32">
        <f t="shared" si="23"/>
        <v>0</v>
      </c>
      <c r="AD23" s="32">
        <f t="shared" si="23"/>
        <v>0</v>
      </c>
      <c r="AE23" s="32">
        <f t="shared" ref="AE23:AE26" si="24">IF(X23&gt;1,-10*(X23-1),0)</f>
        <v>0</v>
      </c>
    </row>
    <row r="24" spans="1:37" x14ac:dyDescent="0.2">
      <c r="A24" s="34" t="str">
        <f t="shared" si="22"/>
        <v>Gilligan</v>
      </c>
      <c r="D24" s="32">
        <v>0</v>
      </c>
      <c r="E24" s="32">
        <f t="shared" ref="E24:AD24" si="25">IF(E4="e",1,0)+D24</f>
        <v>0</v>
      </c>
      <c r="F24" s="32">
        <f t="shared" si="25"/>
        <v>0</v>
      </c>
      <c r="G24" s="32">
        <f t="shared" si="25"/>
        <v>0</v>
      </c>
      <c r="H24" s="32">
        <f t="shared" si="25"/>
        <v>0</v>
      </c>
      <c r="I24" s="32">
        <f t="shared" si="25"/>
        <v>0</v>
      </c>
      <c r="J24" s="32">
        <f t="shared" si="25"/>
        <v>0</v>
      </c>
      <c r="K24" s="32">
        <f t="shared" si="25"/>
        <v>0</v>
      </c>
      <c r="L24" s="32">
        <f t="shared" si="25"/>
        <v>0</v>
      </c>
      <c r="M24" s="32">
        <f t="shared" si="25"/>
        <v>0</v>
      </c>
      <c r="N24" s="32">
        <f t="shared" si="25"/>
        <v>0</v>
      </c>
      <c r="O24" s="32">
        <f t="shared" si="25"/>
        <v>0</v>
      </c>
      <c r="P24" s="32">
        <f t="shared" si="25"/>
        <v>0</v>
      </c>
      <c r="Q24" s="32">
        <f t="shared" si="25"/>
        <v>0</v>
      </c>
      <c r="R24" s="32">
        <f t="shared" si="25"/>
        <v>0</v>
      </c>
      <c r="S24" s="32">
        <f t="shared" si="25"/>
        <v>0</v>
      </c>
      <c r="T24" s="32">
        <f t="shared" si="25"/>
        <v>0</v>
      </c>
      <c r="U24" s="22">
        <f t="shared" si="25"/>
        <v>0</v>
      </c>
      <c r="V24" s="32">
        <f t="shared" si="25"/>
        <v>0</v>
      </c>
      <c r="W24" s="32">
        <f t="shared" si="25"/>
        <v>0</v>
      </c>
      <c r="X24" s="33">
        <f t="shared" si="25"/>
        <v>0</v>
      </c>
      <c r="Y24" s="32">
        <f t="shared" si="25"/>
        <v>0</v>
      </c>
      <c r="Z24" s="32">
        <f t="shared" si="25"/>
        <v>0</v>
      </c>
      <c r="AA24" s="32">
        <f t="shared" si="25"/>
        <v>0</v>
      </c>
      <c r="AB24" s="32">
        <f t="shared" si="25"/>
        <v>0</v>
      </c>
      <c r="AC24" s="32">
        <f t="shared" si="25"/>
        <v>0</v>
      </c>
      <c r="AD24" s="32">
        <f t="shared" si="25"/>
        <v>0</v>
      </c>
      <c r="AE24" s="32">
        <f t="shared" si="24"/>
        <v>0</v>
      </c>
    </row>
    <row r="25" spans="1:37" x14ac:dyDescent="0.2">
      <c r="A25" s="34" t="str">
        <f t="shared" si="22"/>
        <v>Mary Anne</v>
      </c>
      <c r="D25" s="32">
        <v>0</v>
      </c>
      <c r="E25" s="32">
        <f t="shared" ref="E25:AD25" si="26">IF(E5="e",1,0)+D25</f>
        <v>0</v>
      </c>
      <c r="F25" s="32">
        <f t="shared" si="26"/>
        <v>0</v>
      </c>
      <c r="G25" s="32">
        <f t="shared" si="26"/>
        <v>0</v>
      </c>
      <c r="H25" s="32">
        <f t="shared" si="26"/>
        <v>0</v>
      </c>
      <c r="I25" s="32">
        <f t="shared" si="26"/>
        <v>0</v>
      </c>
      <c r="J25" s="32">
        <f t="shared" si="26"/>
        <v>0</v>
      </c>
      <c r="K25" s="32">
        <f t="shared" si="26"/>
        <v>0</v>
      </c>
      <c r="L25" s="32">
        <f t="shared" si="26"/>
        <v>0</v>
      </c>
      <c r="M25" s="32">
        <f t="shared" si="26"/>
        <v>0</v>
      </c>
      <c r="N25" s="32">
        <f t="shared" si="26"/>
        <v>0</v>
      </c>
      <c r="O25" s="32">
        <f t="shared" si="26"/>
        <v>0</v>
      </c>
      <c r="P25" s="32">
        <f t="shared" si="26"/>
        <v>0</v>
      </c>
      <c r="Q25" s="32">
        <f t="shared" si="26"/>
        <v>0</v>
      </c>
      <c r="R25" s="32">
        <f t="shared" si="26"/>
        <v>0</v>
      </c>
      <c r="S25" s="32">
        <f t="shared" si="26"/>
        <v>0</v>
      </c>
      <c r="T25" s="32">
        <f t="shared" si="26"/>
        <v>0</v>
      </c>
      <c r="U25" s="22">
        <f t="shared" si="26"/>
        <v>0</v>
      </c>
      <c r="V25" s="32">
        <f t="shared" si="26"/>
        <v>0</v>
      </c>
      <c r="W25" s="32">
        <f t="shared" si="26"/>
        <v>0</v>
      </c>
      <c r="X25" s="33">
        <f t="shared" si="26"/>
        <v>0</v>
      </c>
      <c r="Y25" s="32">
        <f t="shared" si="26"/>
        <v>0</v>
      </c>
      <c r="Z25" s="32">
        <f t="shared" si="26"/>
        <v>0</v>
      </c>
      <c r="AA25" s="32">
        <f t="shared" si="26"/>
        <v>0</v>
      </c>
      <c r="AB25" s="32">
        <f t="shared" si="26"/>
        <v>0</v>
      </c>
      <c r="AC25" s="32">
        <f t="shared" si="26"/>
        <v>0</v>
      </c>
      <c r="AD25" s="32">
        <f t="shared" si="26"/>
        <v>0</v>
      </c>
      <c r="AE25" s="32">
        <f t="shared" si="24"/>
        <v>0</v>
      </c>
    </row>
    <row r="26" spans="1:37" x14ac:dyDescent="0.2">
      <c r="A26" s="34" t="str">
        <f t="shared" si="22"/>
        <v>Ginger</v>
      </c>
      <c r="D26" s="32">
        <v>0</v>
      </c>
      <c r="E26" s="32">
        <f t="shared" ref="E26:AD26" si="27">IF(E6="e",1,0)+D26</f>
        <v>0</v>
      </c>
      <c r="F26" s="32">
        <f t="shared" si="27"/>
        <v>0</v>
      </c>
      <c r="G26" s="32">
        <f t="shared" si="27"/>
        <v>0</v>
      </c>
      <c r="H26" s="32">
        <f t="shared" si="27"/>
        <v>0</v>
      </c>
      <c r="I26" s="32">
        <f t="shared" si="27"/>
        <v>0</v>
      </c>
      <c r="J26" s="32">
        <f t="shared" si="27"/>
        <v>0</v>
      </c>
      <c r="K26" s="32">
        <f t="shared" si="27"/>
        <v>0</v>
      </c>
      <c r="L26" s="32">
        <f t="shared" si="27"/>
        <v>0</v>
      </c>
      <c r="M26" s="32">
        <f t="shared" si="27"/>
        <v>0</v>
      </c>
      <c r="N26" s="32">
        <f t="shared" si="27"/>
        <v>0</v>
      </c>
      <c r="O26" s="32">
        <f t="shared" si="27"/>
        <v>0</v>
      </c>
      <c r="P26" s="32">
        <f t="shared" si="27"/>
        <v>0</v>
      </c>
      <c r="Q26" s="32">
        <f t="shared" si="27"/>
        <v>0</v>
      </c>
      <c r="R26" s="32">
        <f t="shared" si="27"/>
        <v>0</v>
      </c>
      <c r="S26" s="32">
        <f t="shared" si="27"/>
        <v>0</v>
      </c>
      <c r="T26" s="32">
        <f t="shared" si="27"/>
        <v>0</v>
      </c>
      <c r="U26" s="22">
        <f t="shared" si="27"/>
        <v>0</v>
      </c>
      <c r="V26" s="32">
        <f t="shared" si="27"/>
        <v>0</v>
      </c>
      <c r="W26" s="32">
        <f t="shared" si="27"/>
        <v>0</v>
      </c>
      <c r="X26" s="33">
        <f t="shared" si="27"/>
        <v>0</v>
      </c>
      <c r="Y26" s="32">
        <f t="shared" si="27"/>
        <v>0</v>
      </c>
      <c r="Z26" s="32">
        <f t="shared" si="27"/>
        <v>0</v>
      </c>
      <c r="AA26" s="32">
        <f t="shared" si="27"/>
        <v>0</v>
      </c>
      <c r="AB26" s="32">
        <f t="shared" si="27"/>
        <v>0</v>
      </c>
      <c r="AC26" s="32">
        <f t="shared" si="27"/>
        <v>0</v>
      </c>
      <c r="AD26" s="32">
        <f t="shared" si="27"/>
        <v>0</v>
      </c>
      <c r="AE26" s="32">
        <f t="shared" si="24"/>
        <v>0</v>
      </c>
    </row>
    <row r="28" spans="1:37" x14ac:dyDescent="0.2">
      <c r="A28" s="34" t="s">
        <v>37</v>
      </c>
      <c r="E28" s="32">
        <f>SUM(E22:E26)</f>
        <v>0</v>
      </c>
      <c r="F28" s="32">
        <f t="shared" ref="F28:AD28" si="28">SUM(F22:F26)</f>
        <v>0</v>
      </c>
      <c r="G28" s="32">
        <f t="shared" si="28"/>
        <v>0</v>
      </c>
      <c r="H28" s="32">
        <f t="shared" si="28"/>
        <v>0</v>
      </c>
      <c r="I28" s="32">
        <f t="shared" si="28"/>
        <v>0</v>
      </c>
      <c r="J28" s="32">
        <f t="shared" si="28"/>
        <v>0</v>
      </c>
      <c r="K28" s="32">
        <f t="shared" si="28"/>
        <v>0</v>
      </c>
      <c r="L28" s="32">
        <f t="shared" si="28"/>
        <v>0</v>
      </c>
      <c r="M28" s="32">
        <f t="shared" si="28"/>
        <v>0</v>
      </c>
      <c r="N28" s="32">
        <f t="shared" si="28"/>
        <v>0</v>
      </c>
      <c r="O28" s="32">
        <f t="shared" si="28"/>
        <v>0</v>
      </c>
      <c r="P28" s="32">
        <f t="shared" si="28"/>
        <v>0</v>
      </c>
      <c r="Q28" s="32">
        <f t="shared" si="28"/>
        <v>0</v>
      </c>
      <c r="R28" s="32">
        <f t="shared" si="28"/>
        <v>0</v>
      </c>
      <c r="S28" s="32">
        <f t="shared" si="28"/>
        <v>0</v>
      </c>
      <c r="T28" s="32">
        <f t="shared" si="28"/>
        <v>0</v>
      </c>
      <c r="U28" s="22">
        <f t="shared" si="28"/>
        <v>0</v>
      </c>
      <c r="V28" s="32">
        <f t="shared" si="28"/>
        <v>0</v>
      </c>
      <c r="W28" s="32">
        <f t="shared" si="28"/>
        <v>0</v>
      </c>
      <c r="X28" s="33">
        <f t="shared" si="28"/>
        <v>0</v>
      </c>
      <c r="Y28" s="32">
        <f t="shared" si="28"/>
        <v>0</v>
      </c>
      <c r="Z28" s="32">
        <f t="shared" si="28"/>
        <v>0</v>
      </c>
      <c r="AA28" s="32">
        <f t="shared" si="28"/>
        <v>0</v>
      </c>
      <c r="AB28" s="32">
        <f t="shared" si="28"/>
        <v>0</v>
      </c>
      <c r="AC28" s="32">
        <f t="shared" si="28"/>
        <v>0</v>
      </c>
      <c r="AD28" s="32">
        <f t="shared" si="28"/>
        <v>0</v>
      </c>
    </row>
    <row r="29" spans="1:37" x14ac:dyDescent="0.2">
      <c r="A29" s="34" t="s">
        <v>38</v>
      </c>
      <c r="E29" s="32">
        <f t="shared" ref="E29:M29" si="29">IF(E46,IF(OR(E22&gt;1,E23&gt;1,E24&gt;1,E25&gt;1,E26&gt;1,E28&gt;2),-10,0),0)</f>
        <v>0</v>
      </c>
      <c r="F29" s="32">
        <f t="shared" si="29"/>
        <v>0</v>
      </c>
      <c r="G29" s="32">
        <f t="shared" si="29"/>
        <v>0</v>
      </c>
      <c r="H29" s="32">
        <f t="shared" si="29"/>
        <v>0</v>
      </c>
      <c r="I29" s="32">
        <f t="shared" si="29"/>
        <v>0</v>
      </c>
      <c r="J29" s="32">
        <f t="shared" si="29"/>
        <v>0</v>
      </c>
      <c r="K29" s="32">
        <f t="shared" si="29"/>
        <v>0</v>
      </c>
      <c r="L29" s="32">
        <f t="shared" si="29"/>
        <v>0</v>
      </c>
      <c r="M29" s="32">
        <f t="shared" si="29"/>
        <v>0</v>
      </c>
      <c r="N29" s="32">
        <f>IF(N46,IF(OR(N22&gt;1,N23&gt;1,N24&gt;1,N25&gt;1,N26&gt;1,N28&gt;2),-10,0),0)</f>
        <v>0</v>
      </c>
      <c r="O29" s="32">
        <f t="shared" ref="O29:T29" si="30">IF(O46,IF(OR(O22&gt;1,O23&gt;1,O24&gt;1,O25&gt;1,O26&gt;1,O28&gt;2),-10,0),0)</f>
        <v>0</v>
      </c>
      <c r="P29" s="32">
        <f t="shared" si="30"/>
        <v>0</v>
      </c>
      <c r="Q29" s="32">
        <f t="shared" si="30"/>
        <v>0</v>
      </c>
      <c r="R29" s="32">
        <f t="shared" si="30"/>
        <v>0</v>
      </c>
      <c r="S29" s="32">
        <f t="shared" si="30"/>
        <v>0</v>
      </c>
      <c r="T29" s="32">
        <f t="shared" si="30"/>
        <v>0</v>
      </c>
      <c r="U29" s="22">
        <f t="shared" ref="U29" si="31">IF(U46,-10,0)</f>
        <v>0</v>
      </c>
      <c r="V29" s="32">
        <f>IF(V46,-10,0)</f>
        <v>0</v>
      </c>
      <c r="W29" s="32">
        <f t="shared" ref="W29:AD29" si="32">IF(W46,-10,0)</f>
        <v>0</v>
      </c>
      <c r="X29" s="33">
        <f t="shared" si="32"/>
        <v>0</v>
      </c>
      <c r="Y29" s="32">
        <f t="shared" si="32"/>
        <v>0</v>
      </c>
      <c r="Z29" s="32">
        <f t="shared" si="32"/>
        <v>0</v>
      </c>
      <c r="AA29" s="32">
        <f t="shared" si="32"/>
        <v>0</v>
      </c>
      <c r="AB29" s="32">
        <f t="shared" si="32"/>
        <v>0</v>
      </c>
      <c r="AC29" s="32">
        <f t="shared" si="32"/>
        <v>0</v>
      </c>
      <c r="AD29" s="32">
        <f t="shared" si="32"/>
        <v>0</v>
      </c>
    </row>
    <row r="31" spans="1:37" ht="15" x14ac:dyDescent="0.25">
      <c r="A31" s="35" t="s">
        <v>24</v>
      </c>
      <c r="AE31" s="39" t="s">
        <v>39</v>
      </c>
    </row>
    <row r="32" spans="1:37" x14ac:dyDescent="0.2">
      <c r="A32" s="34" t="str">
        <f>A2</f>
        <v>Skipper</v>
      </c>
      <c r="D32" s="32">
        <v>0</v>
      </c>
      <c r="E32" s="32">
        <f>IF(E2="f",D32+1,D32)</f>
        <v>0</v>
      </c>
      <c r="F32" s="32">
        <f t="shared" ref="F32:AD32" si="33">IF(F2="f",E32+1,E32)</f>
        <v>0</v>
      </c>
      <c r="G32" s="32">
        <f t="shared" si="33"/>
        <v>0</v>
      </c>
      <c r="H32" s="32">
        <f t="shared" si="33"/>
        <v>0</v>
      </c>
      <c r="I32" s="32">
        <f t="shared" si="33"/>
        <v>0</v>
      </c>
      <c r="J32" s="32">
        <f t="shared" si="33"/>
        <v>0</v>
      </c>
      <c r="K32" s="32">
        <f t="shared" si="33"/>
        <v>0</v>
      </c>
      <c r="L32" s="32">
        <f t="shared" si="33"/>
        <v>0</v>
      </c>
      <c r="M32" s="32">
        <f t="shared" si="33"/>
        <v>0</v>
      </c>
      <c r="N32" s="32">
        <f t="shared" si="33"/>
        <v>0</v>
      </c>
      <c r="O32" s="32">
        <f t="shared" si="33"/>
        <v>0</v>
      </c>
      <c r="P32" s="32">
        <f t="shared" si="33"/>
        <v>0</v>
      </c>
      <c r="Q32" s="32">
        <f t="shared" si="33"/>
        <v>0</v>
      </c>
      <c r="R32" s="32">
        <f t="shared" si="33"/>
        <v>0</v>
      </c>
      <c r="S32" s="32">
        <f t="shared" si="33"/>
        <v>0</v>
      </c>
      <c r="T32" s="32">
        <f t="shared" si="33"/>
        <v>0</v>
      </c>
      <c r="U32" s="32">
        <f t="shared" si="33"/>
        <v>0</v>
      </c>
      <c r="V32" s="32">
        <f t="shared" si="33"/>
        <v>0</v>
      </c>
      <c r="W32" s="32">
        <f t="shared" si="33"/>
        <v>0</v>
      </c>
      <c r="X32" s="32">
        <f t="shared" si="33"/>
        <v>0</v>
      </c>
      <c r="Y32" s="32">
        <f t="shared" si="33"/>
        <v>0</v>
      </c>
      <c r="Z32" s="32">
        <f t="shared" si="33"/>
        <v>0</v>
      </c>
      <c r="AA32" s="32">
        <f t="shared" si="33"/>
        <v>0</v>
      </c>
      <c r="AB32" s="32">
        <f t="shared" si="33"/>
        <v>0</v>
      </c>
      <c r="AC32" s="32">
        <f t="shared" si="33"/>
        <v>0</v>
      </c>
      <c r="AD32" s="32">
        <f t="shared" si="33"/>
        <v>0</v>
      </c>
      <c r="AE32" s="32">
        <f>IF(X32&gt;2,-10,0)</f>
        <v>0</v>
      </c>
    </row>
    <row r="33" spans="1:31" x14ac:dyDescent="0.2">
      <c r="A33" s="34" t="str">
        <f t="shared" ref="A33:A36" si="34">A3</f>
        <v>Professor</v>
      </c>
      <c r="D33" s="32">
        <v>0</v>
      </c>
      <c r="E33" s="32">
        <f t="shared" ref="E33:AD33" si="35">IF(E3="f",D33+1,D33)</f>
        <v>0</v>
      </c>
      <c r="F33" s="32">
        <f t="shared" si="35"/>
        <v>0</v>
      </c>
      <c r="G33" s="32">
        <f t="shared" si="35"/>
        <v>0</v>
      </c>
      <c r="H33" s="32">
        <f t="shared" si="35"/>
        <v>0</v>
      </c>
      <c r="I33" s="32">
        <f t="shared" si="35"/>
        <v>0</v>
      </c>
      <c r="J33" s="32">
        <f t="shared" si="35"/>
        <v>0</v>
      </c>
      <c r="K33" s="32">
        <f t="shared" si="35"/>
        <v>0</v>
      </c>
      <c r="L33" s="32">
        <f t="shared" si="35"/>
        <v>0</v>
      </c>
      <c r="M33" s="32">
        <f t="shared" si="35"/>
        <v>0</v>
      </c>
      <c r="N33" s="32">
        <f t="shared" si="35"/>
        <v>0</v>
      </c>
      <c r="O33" s="32">
        <f t="shared" si="35"/>
        <v>0</v>
      </c>
      <c r="P33" s="32">
        <f t="shared" si="35"/>
        <v>0</v>
      </c>
      <c r="Q33" s="32">
        <f t="shared" si="35"/>
        <v>0</v>
      </c>
      <c r="R33" s="32">
        <f t="shared" si="35"/>
        <v>0</v>
      </c>
      <c r="S33" s="32">
        <f t="shared" si="35"/>
        <v>0</v>
      </c>
      <c r="T33" s="32">
        <f t="shared" si="35"/>
        <v>0</v>
      </c>
      <c r="U33" s="32">
        <f t="shared" si="35"/>
        <v>0</v>
      </c>
      <c r="V33" s="32">
        <f t="shared" si="35"/>
        <v>0</v>
      </c>
      <c r="W33" s="32">
        <f t="shared" si="35"/>
        <v>0</v>
      </c>
      <c r="X33" s="32">
        <f t="shared" si="35"/>
        <v>0</v>
      </c>
      <c r="Y33" s="32">
        <f t="shared" si="35"/>
        <v>0</v>
      </c>
      <c r="Z33" s="32">
        <f t="shared" si="35"/>
        <v>0</v>
      </c>
      <c r="AA33" s="32">
        <f t="shared" si="35"/>
        <v>0</v>
      </c>
      <c r="AB33" s="32">
        <f t="shared" si="35"/>
        <v>0</v>
      </c>
      <c r="AC33" s="32">
        <f t="shared" si="35"/>
        <v>0</v>
      </c>
      <c r="AD33" s="32">
        <f t="shared" si="35"/>
        <v>0</v>
      </c>
      <c r="AE33" s="32">
        <f t="shared" ref="AE33:AE36" si="36">IF(X33&gt;2,-10,0)</f>
        <v>0</v>
      </c>
    </row>
    <row r="34" spans="1:31" x14ac:dyDescent="0.2">
      <c r="A34" s="34" t="str">
        <f t="shared" si="34"/>
        <v>Gilligan</v>
      </c>
      <c r="D34" s="32">
        <v>0</v>
      </c>
      <c r="E34" s="32">
        <f t="shared" ref="E34:AD34" si="37">IF(E4="f",D34+1,D34)</f>
        <v>0</v>
      </c>
      <c r="F34" s="32">
        <f t="shared" si="37"/>
        <v>0</v>
      </c>
      <c r="G34" s="32">
        <f t="shared" si="37"/>
        <v>0</v>
      </c>
      <c r="H34" s="32">
        <f t="shared" si="37"/>
        <v>0</v>
      </c>
      <c r="I34" s="32">
        <f t="shared" si="37"/>
        <v>0</v>
      </c>
      <c r="J34" s="32">
        <f t="shared" si="37"/>
        <v>0</v>
      </c>
      <c r="K34" s="32">
        <f t="shared" si="37"/>
        <v>0</v>
      </c>
      <c r="L34" s="32">
        <f t="shared" si="37"/>
        <v>0</v>
      </c>
      <c r="M34" s="32">
        <f t="shared" si="37"/>
        <v>0</v>
      </c>
      <c r="N34" s="32">
        <f t="shared" si="37"/>
        <v>0</v>
      </c>
      <c r="O34" s="32">
        <f t="shared" si="37"/>
        <v>0</v>
      </c>
      <c r="P34" s="32">
        <f t="shared" si="37"/>
        <v>0</v>
      </c>
      <c r="Q34" s="32">
        <f t="shared" si="37"/>
        <v>0</v>
      </c>
      <c r="R34" s="32">
        <f t="shared" si="37"/>
        <v>0</v>
      </c>
      <c r="S34" s="32">
        <f t="shared" si="37"/>
        <v>0</v>
      </c>
      <c r="T34" s="32">
        <f t="shared" si="37"/>
        <v>0</v>
      </c>
      <c r="U34" s="32">
        <f t="shared" si="37"/>
        <v>0</v>
      </c>
      <c r="V34" s="32">
        <f t="shared" si="37"/>
        <v>0</v>
      </c>
      <c r="W34" s="32">
        <f t="shared" si="37"/>
        <v>0</v>
      </c>
      <c r="X34" s="32">
        <f t="shared" si="37"/>
        <v>0</v>
      </c>
      <c r="Y34" s="32">
        <f t="shared" si="37"/>
        <v>0</v>
      </c>
      <c r="Z34" s="32">
        <f t="shared" si="37"/>
        <v>0</v>
      </c>
      <c r="AA34" s="32">
        <f t="shared" si="37"/>
        <v>0</v>
      </c>
      <c r="AB34" s="32">
        <f t="shared" si="37"/>
        <v>0</v>
      </c>
      <c r="AC34" s="32">
        <f t="shared" si="37"/>
        <v>0</v>
      </c>
      <c r="AD34" s="32">
        <f t="shared" si="37"/>
        <v>0</v>
      </c>
      <c r="AE34" s="32">
        <f t="shared" si="36"/>
        <v>0</v>
      </c>
    </row>
    <row r="35" spans="1:31" x14ac:dyDescent="0.2">
      <c r="A35" s="34" t="str">
        <f t="shared" si="34"/>
        <v>Mary Anne</v>
      </c>
      <c r="D35" s="32">
        <v>0</v>
      </c>
      <c r="E35" s="32">
        <f t="shared" ref="E35:AD35" si="38">IF(E5="f",D35+1,D35)</f>
        <v>0</v>
      </c>
      <c r="F35" s="32">
        <f t="shared" si="38"/>
        <v>0</v>
      </c>
      <c r="G35" s="32">
        <f t="shared" si="38"/>
        <v>0</v>
      </c>
      <c r="H35" s="32">
        <f t="shared" si="38"/>
        <v>0</v>
      </c>
      <c r="I35" s="32">
        <f t="shared" si="38"/>
        <v>0</v>
      </c>
      <c r="J35" s="32">
        <f t="shared" si="38"/>
        <v>0</v>
      </c>
      <c r="K35" s="32">
        <f t="shared" si="38"/>
        <v>0</v>
      </c>
      <c r="L35" s="32">
        <f t="shared" si="38"/>
        <v>0</v>
      </c>
      <c r="M35" s="32">
        <f t="shared" si="38"/>
        <v>0</v>
      </c>
      <c r="N35" s="32">
        <f t="shared" si="38"/>
        <v>0</v>
      </c>
      <c r="O35" s="32">
        <f t="shared" si="38"/>
        <v>0</v>
      </c>
      <c r="P35" s="32">
        <f t="shared" si="38"/>
        <v>0</v>
      </c>
      <c r="Q35" s="32">
        <f t="shared" si="38"/>
        <v>0</v>
      </c>
      <c r="R35" s="32">
        <f t="shared" si="38"/>
        <v>0</v>
      </c>
      <c r="S35" s="32">
        <f t="shared" si="38"/>
        <v>0</v>
      </c>
      <c r="T35" s="32">
        <f t="shared" si="38"/>
        <v>0</v>
      </c>
      <c r="U35" s="32">
        <f t="shared" si="38"/>
        <v>0</v>
      </c>
      <c r="V35" s="32">
        <f t="shared" si="38"/>
        <v>0</v>
      </c>
      <c r="W35" s="32">
        <f t="shared" si="38"/>
        <v>0</v>
      </c>
      <c r="X35" s="32">
        <f t="shared" si="38"/>
        <v>0</v>
      </c>
      <c r="Y35" s="32">
        <f t="shared" si="38"/>
        <v>0</v>
      </c>
      <c r="Z35" s="32">
        <f t="shared" si="38"/>
        <v>0</v>
      </c>
      <c r="AA35" s="32">
        <f t="shared" si="38"/>
        <v>0</v>
      </c>
      <c r="AB35" s="32">
        <f t="shared" si="38"/>
        <v>0</v>
      </c>
      <c r="AC35" s="32">
        <f t="shared" si="38"/>
        <v>0</v>
      </c>
      <c r="AD35" s="32">
        <f t="shared" si="38"/>
        <v>0</v>
      </c>
      <c r="AE35" s="32">
        <f t="shared" si="36"/>
        <v>0</v>
      </c>
    </row>
    <row r="36" spans="1:31" x14ac:dyDescent="0.2">
      <c r="A36" s="34" t="str">
        <f t="shared" si="34"/>
        <v>Ginger</v>
      </c>
      <c r="D36" s="32">
        <v>0</v>
      </c>
      <c r="E36" s="32">
        <f t="shared" ref="E36:AD36" si="39">IF(E6="f",D36+1,D36)</f>
        <v>0</v>
      </c>
      <c r="F36" s="32">
        <f t="shared" si="39"/>
        <v>0</v>
      </c>
      <c r="G36" s="32">
        <f t="shared" si="39"/>
        <v>0</v>
      </c>
      <c r="H36" s="32">
        <f t="shared" si="39"/>
        <v>0</v>
      </c>
      <c r="I36" s="32">
        <f t="shared" si="39"/>
        <v>0</v>
      </c>
      <c r="J36" s="32">
        <f t="shared" si="39"/>
        <v>0</v>
      </c>
      <c r="K36" s="32">
        <f t="shared" si="39"/>
        <v>0</v>
      </c>
      <c r="L36" s="32">
        <f t="shared" si="39"/>
        <v>0</v>
      </c>
      <c r="M36" s="32">
        <f t="shared" si="39"/>
        <v>0</v>
      </c>
      <c r="N36" s="32">
        <f t="shared" si="39"/>
        <v>0</v>
      </c>
      <c r="O36" s="32">
        <f t="shared" si="39"/>
        <v>0</v>
      </c>
      <c r="P36" s="32">
        <f t="shared" si="39"/>
        <v>0</v>
      </c>
      <c r="Q36" s="32">
        <f t="shared" si="39"/>
        <v>0</v>
      </c>
      <c r="R36" s="32">
        <f t="shared" si="39"/>
        <v>0</v>
      </c>
      <c r="S36" s="32">
        <f t="shared" si="39"/>
        <v>0</v>
      </c>
      <c r="T36" s="32">
        <f t="shared" si="39"/>
        <v>0</v>
      </c>
      <c r="U36" s="32">
        <f t="shared" si="39"/>
        <v>0</v>
      </c>
      <c r="V36" s="32">
        <f t="shared" si="39"/>
        <v>0</v>
      </c>
      <c r="W36" s="32">
        <f t="shared" si="39"/>
        <v>0</v>
      </c>
      <c r="X36" s="32">
        <f t="shared" si="39"/>
        <v>0</v>
      </c>
      <c r="Y36" s="32">
        <f t="shared" si="39"/>
        <v>0</v>
      </c>
      <c r="Z36" s="32">
        <f t="shared" si="39"/>
        <v>0</v>
      </c>
      <c r="AA36" s="32">
        <f t="shared" si="39"/>
        <v>0</v>
      </c>
      <c r="AB36" s="32">
        <f t="shared" si="39"/>
        <v>0</v>
      </c>
      <c r="AC36" s="32">
        <f t="shared" si="39"/>
        <v>0</v>
      </c>
      <c r="AD36" s="32">
        <f t="shared" si="39"/>
        <v>0</v>
      </c>
      <c r="AE36" s="32">
        <f t="shared" si="36"/>
        <v>0</v>
      </c>
    </row>
    <row r="38" spans="1:31" x14ac:dyDescent="0.2">
      <c r="A38" s="34" t="s">
        <v>40</v>
      </c>
      <c r="E38" s="32">
        <f>SUM(E32:E36)</f>
        <v>0</v>
      </c>
      <c r="F38" s="32">
        <f t="shared" ref="F38:AD38" si="40">SUM(F32:F36)</f>
        <v>0</v>
      </c>
      <c r="G38" s="32">
        <f t="shared" si="40"/>
        <v>0</v>
      </c>
      <c r="H38" s="32">
        <f t="shared" si="40"/>
        <v>0</v>
      </c>
      <c r="I38" s="32">
        <f t="shared" si="40"/>
        <v>0</v>
      </c>
      <c r="J38" s="32">
        <f t="shared" si="40"/>
        <v>0</v>
      </c>
      <c r="K38" s="32">
        <f t="shared" si="40"/>
        <v>0</v>
      </c>
      <c r="L38" s="32">
        <f t="shared" si="40"/>
        <v>0</v>
      </c>
      <c r="M38" s="32">
        <f t="shared" si="40"/>
        <v>0</v>
      </c>
      <c r="N38" s="32">
        <f t="shared" si="40"/>
        <v>0</v>
      </c>
      <c r="O38" s="32">
        <f t="shared" si="40"/>
        <v>0</v>
      </c>
      <c r="P38" s="32">
        <f t="shared" si="40"/>
        <v>0</v>
      </c>
      <c r="Q38" s="32">
        <f t="shared" si="40"/>
        <v>0</v>
      </c>
      <c r="R38" s="32">
        <f t="shared" si="40"/>
        <v>0</v>
      </c>
      <c r="S38" s="32">
        <f t="shared" si="40"/>
        <v>0</v>
      </c>
      <c r="T38" s="32">
        <f t="shared" si="40"/>
        <v>0</v>
      </c>
      <c r="U38" s="22">
        <f t="shared" si="40"/>
        <v>0</v>
      </c>
      <c r="V38" s="32">
        <f t="shared" si="40"/>
        <v>0</v>
      </c>
      <c r="W38" s="32">
        <f t="shared" si="40"/>
        <v>0</v>
      </c>
      <c r="X38" s="33">
        <f t="shared" si="40"/>
        <v>0</v>
      </c>
      <c r="Y38" s="32">
        <f t="shared" si="40"/>
        <v>0</v>
      </c>
      <c r="Z38" s="32">
        <f t="shared" si="40"/>
        <v>0</v>
      </c>
      <c r="AA38" s="32">
        <f t="shared" si="40"/>
        <v>0</v>
      </c>
      <c r="AB38" s="32">
        <f t="shared" si="40"/>
        <v>0</v>
      </c>
      <c r="AC38" s="32">
        <f t="shared" si="40"/>
        <v>0</v>
      </c>
      <c r="AD38" s="32">
        <f t="shared" si="40"/>
        <v>0</v>
      </c>
    </row>
    <row r="39" spans="1:31" x14ac:dyDescent="0.2">
      <c r="A39" s="34" t="s">
        <v>41</v>
      </c>
      <c r="E39" s="32">
        <f>IF(AND(E48,E38&gt;2,MOD(E38,3)=0),-10,0)</f>
        <v>0</v>
      </c>
      <c r="F39" s="32">
        <f t="shared" ref="F39:AD39" si="41">IF(AND(F48,F38&gt;2,MOD(F38,3)=0),-10,0)</f>
        <v>0</v>
      </c>
      <c r="G39" s="32">
        <f t="shared" si="41"/>
        <v>0</v>
      </c>
      <c r="H39" s="32">
        <f t="shared" si="41"/>
        <v>0</v>
      </c>
      <c r="I39" s="32">
        <f t="shared" si="41"/>
        <v>0</v>
      </c>
      <c r="J39" s="32">
        <f t="shared" si="41"/>
        <v>0</v>
      </c>
      <c r="K39" s="32">
        <f t="shared" si="41"/>
        <v>0</v>
      </c>
      <c r="L39" s="32">
        <f t="shared" si="41"/>
        <v>0</v>
      </c>
      <c r="M39" s="32">
        <f t="shared" si="41"/>
        <v>0</v>
      </c>
      <c r="N39" s="32">
        <f t="shared" si="41"/>
        <v>0</v>
      </c>
      <c r="O39" s="32">
        <f t="shared" si="41"/>
        <v>0</v>
      </c>
      <c r="P39" s="32">
        <f t="shared" si="41"/>
        <v>0</v>
      </c>
      <c r="Q39" s="32">
        <f t="shared" si="41"/>
        <v>0</v>
      </c>
      <c r="R39" s="32">
        <f t="shared" si="41"/>
        <v>0</v>
      </c>
      <c r="S39" s="32">
        <f t="shared" si="41"/>
        <v>0</v>
      </c>
      <c r="T39" s="32">
        <f t="shared" si="41"/>
        <v>0</v>
      </c>
      <c r="U39" s="22">
        <f t="shared" si="41"/>
        <v>0</v>
      </c>
      <c r="V39" s="32">
        <f t="shared" si="41"/>
        <v>0</v>
      </c>
      <c r="W39" s="32">
        <f t="shared" si="41"/>
        <v>0</v>
      </c>
      <c r="X39" s="33">
        <f t="shared" si="41"/>
        <v>0</v>
      </c>
      <c r="Y39" s="32">
        <f t="shared" si="41"/>
        <v>0</v>
      </c>
      <c r="Z39" s="32">
        <f t="shared" si="41"/>
        <v>0</v>
      </c>
      <c r="AA39" s="32">
        <f t="shared" si="41"/>
        <v>0</v>
      </c>
      <c r="AB39" s="32">
        <f t="shared" si="41"/>
        <v>0</v>
      </c>
      <c r="AC39" s="32">
        <f t="shared" si="41"/>
        <v>0</v>
      </c>
      <c r="AD39" s="32">
        <f t="shared" si="41"/>
        <v>0</v>
      </c>
    </row>
    <row r="41" spans="1:31" x14ac:dyDescent="0.2">
      <c r="A41" s="34" t="s">
        <v>42</v>
      </c>
      <c r="E41" s="32">
        <f>IF(E45,20+E18+E19,0)+IF(E47,20,0)+E29+E39</f>
        <v>0</v>
      </c>
      <c r="F41" s="32">
        <f t="shared" ref="F41:T41" si="42">IF(F45,20+F18+F19,0)+IF(F47,20,0)+F29+F39</f>
        <v>0</v>
      </c>
      <c r="G41" s="32">
        <f t="shared" si="42"/>
        <v>0</v>
      </c>
      <c r="H41" s="32">
        <f t="shared" si="42"/>
        <v>0</v>
      </c>
      <c r="I41" s="32">
        <f t="shared" si="42"/>
        <v>0</v>
      </c>
      <c r="J41" s="32">
        <f t="shared" si="42"/>
        <v>0</v>
      </c>
      <c r="K41" s="32">
        <f t="shared" si="42"/>
        <v>0</v>
      </c>
      <c r="L41" s="32">
        <f t="shared" si="42"/>
        <v>0</v>
      </c>
      <c r="M41" s="32">
        <f t="shared" si="42"/>
        <v>0</v>
      </c>
      <c r="N41" s="32">
        <f t="shared" si="42"/>
        <v>0</v>
      </c>
      <c r="O41" s="32">
        <f t="shared" si="42"/>
        <v>0</v>
      </c>
      <c r="P41" s="32">
        <f t="shared" si="42"/>
        <v>0</v>
      </c>
      <c r="Q41" s="32">
        <f t="shared" si="42"/>
        <v>0</v>
      </c>
      <c r="R41" s="32">
        <f t="shared" si="42"/>
        <v>0</v>
      </c>
      <c r="S41" s="32">
        <f t="shared" si="42"/>
        <v>0</v>
      </c>
      <c r="T41" s="32">
        <f t="shared" si="42"/>
        <v>0</v>
      </c>
      <c r="U41" s="22">
        <f t="shared" ref="U41:AD41" si="43">IF(U45,20+U18+U19,0)+IF(U47,10,0)+U29+U39</f>
        <v>0</v>
      </c>
      <c r="V41" s="32">
        <f t="shared" si="43"/>
        <v>0</v>
      </c>
      <c r="W41" s="32">
        <f t="shared" si="43"/>
        <v>0</v>
      </c>
      <c r="X41" s="33">
        <f t="shared" si="43"/>
        <v>0</v>
      </c>
      <c r="Y41" s="32">
        <f t="shared" si="43"/>
        <v>0</v>
      </c>
      <c r="Z41" s="32">
        <f t="shared" si="43"/>
        <v>0</v>
      </c>
      <c r="AA41" s="32">
        <f t="shared" si="43"/>
        <v>0</v>
      </c>
      <c r="AB41" s="32">
        <f t="shared" si="43"/>
        <v>0</v>
      </c>
      <c r="AC41" s="32">
        <f t="shared" si="43"/>
        <v>0</v>
      </c>
      <c r="AD41" s="32">
        <f t="shared" si="43"/>
        <v>0</v>
      </c>
    </row>
    <row r="42" spans="1:31" x14ac:dyDescent="0.2">
      <c r="A42" s="34" t="s">
        <v>29</v>
      </c>
      <c r="D42" s="64">
        <f>IF(LOWER(Quiz!G6)="y",20,0)</f>
        <v>20</v>
      </c>
      <c r="E42" s="32">
        <f>E41+D42</f>
        <v>20</v>
      </c>
      <c r="F42" s="32">
        <f t="shared" ref="F42:T42" si="44">F41+E42</f>
        <v>20</v>
      </c>
      <c r="G42" s="32">
        <f t="shared" si="44"/>
        <v>20</v>
      </c>
      <c r="H42" s="32">
        <f t="shared" si="44"/>
        <v>20</v>
      </c>
      <c r="I42" s="32">
        <f t="shared" si="44"/>
        <v>20</v>
      </c>
      <c r="J42" s="32">
        <f t="shared" si="44"/>
        <v>20</v>
      </c>
      <c r="K42" s="32">
        <f t="shared" si="44"/>
        <v>20</v>
      </c>
      <c r="L42" s="32">
        <f t="shared" si="44"/>
        <v>20</v>
      </c>
      <c r="M42" s="32">
        <f t="shared" si="44"/>
        <v>20</v>
      </c>
      <c r="N42" s="32">
        <f t="shared" si="44"/>
        <v>20</v>
      </c>
      <c r="O42" s="32">
        <f t="shared" si="44"/>
        <v>20</v>
      </c>
      <c r="P42" s="32">
        <f t="shared" si="44"/>
        <v>20</v>
      </c>
      <c r="Q42" s="32">
        <f t="shared" si="44"/>
        <v>20</v>
      </c>
      <c r="R42" s="32">
        <f t="shared" si="44"/>
        <v>20</v>
      </c>
      <c r="S42" s="32">
        <f t="shared" si="44"/>
        <v>20</v>
      </c>
      <c r="T42" s="32">
        <f t="shared" si="44"/>
        <v>20</v>
      </c>
      <c r="U42" s="22">
        <f t="shared" ref="U42" si="45">U41+T42</f>
        <v>20</v>
      </c>
      <c r="V42" s="32">
        <f t="shared" ref="V42" si="46">V41+U42</f>
        <v>20</v>
      </c>
      <c r="W42" s="32">
        <f t="shared" ref="W42" si="47">W41+V42</f>
        <v>20</v>
      </c>
      <c r="X42" s="33">
        <f t="shared" ref="X42" si="48">X41+W42</f>
        <v>20</v>
      </c>
      <c r="Y42" s="32">
        <f t="shared" ref="Y42" si="49">Y41+X42</f>
        <v>20</v>
      </c>
      <c r="Z42" s="32">
        <f t="shared" ref="Z42" si="50">Z41+Y42</f>
        <v>20</v>
      </c>
      <c r="AA42" s="32">
        <f t="shared" ref="AA42" si="51">AA41+Z42</f>
        <v>20</v>
      </c>
      <c r="AB42" s="32">
        <f t="shared" ref="AB42" si="52">AB41+AA42</f>
        <v>20</v>
      </c>
      <c r="AC42" s="32">
        <f t="shared" ref="AC42" si="53">AC41+AB42</f>
        <v>20</v>
      </c>
      <c r="AD42" s="32">
        <f t="shared" ref="AD42" si="54">AD41+AC42</f>
        <v>20</v>
      </c>
    </row>
    <row r="44" spans="1:31" ht="15" x14ac:dyDescent="0.25">
      <c r="A44" s="35" t="s">
        <v>43</v>
      </c>
    </row>
    <row r="45" spans="1:31" x14ac:dyDescent="0.2">
      <c r="A45" s="34" t="s">
        <v>44</v>
      </c>
      <c r="D45" s="32" t="s">
        <v>45</v>
      </c>
      <c r="E45" s="41" t="b">
        <f>COUNTIF(E$2:E$6,$D45)=1</f>
        <v>0</v>
      </c>
      <c r="F45" s="41" t="b">
        <f t="shared" ref="F45:U49" si="55">COUNTIF(F$2:F$6,$D45)=1</f>
        <v>0</v>
      </c>
      <c r="G45" s="41" t="b">
        <f t="shared" si="55"/>
        <v>0</v>
      </c>
      <c r="H45" s="41" t="b">
        <f t="shared" si="55"/>
        <v>0</v>
      </c>
      <c r="I45" s="41" t="b">
        <f t="shared" si="55"/>
        <v>0</v>
      </c>
      <c r="J45" s="41" t="b">
        <f t="shared" si="55"/>
        <v>0</v>
      </c>
      <c r="K45" s="41" t="b">
        <f t="shared" si="55"/>
        <v>0</v>
      </c>
      <c r="L45" s="41" t="b">
        <f t="shared" si="55"/>
        <v>0</v>
      </c>
      <c r="M45" s="41" t="b">
        <f t="shared" si="55"/>
        <v>0</v>
      </c>
      <c r="N45" s="41" t="b">
        <f t="shared" si="55"/>
        <v>0</v>
      </c>
      <c r="O45" s="41" t="b">
        <f t="shared" si="55"/>
        <v>0</v>
      </c>
      <c r="P45" s="41" t="b">
        <f t="shared" si="55"/>
        <v>0</v>
      </c>
      <c r="Q45" s="41" t="b">
        <f t="shared" si="55"/>
        <v>0</v>
      </c>
      <c r="R45" s="41" t="b">
        <f t="shared" si="55"/>
        <v>0</v>
      </c>
      <c r="S45" s="41" t="b">
        <f t="shared" si="55"/>
        <v>0</v>
      </c>
      <c r="T45" s="41" t="b">
        <f t="shared" si="55"/>
        <v>0</v>
      </c>
      <c r="U45" s="42" t="b">
        <f t="shared" si="55"/>
        <v>0</v>
      </c>
      <c r="V45" s="41" t="b">
        <f t="shared" ref="V45:AD49" si="56">COUNTIF(V$2:V$6,$D45)=1</f>
        <v>0</v>
      </c>
      <c r="W45" s="41" t="b">
        <f t="shared" si="56"/>
        <v>0</v>
      </c>
      <c r="X45" s="43" t="b">
        <f t="shared" si="56"/>
        <v>0</v>
      </c>
      <c r="Y45" s="41" t="b">
        <f t="shared" si="56"/>
        <v>0</v>
      </c>
      <c r="Z45" s="41" t="b">
        <f t="shared" si="56"/>
        <v>0</v>
      </c>
      <c r="AA45" s="41" t="b">
        <f t="shared" si="56"/>
        <v>0</v>
      </c>
      <c r="AB45" s="41" t="b">
        <f t="shared" si="56"/>
        <v>0</v>
      </c>
      <c r="AC45" s="41" t="b">
        <f t="shared" si="56"/>
        <v>0</v>
      </c>
      <c r="AD45" s="41" t="b">
        <f t="shared" si="56"/>
        <v>0</v>
      </c>
    </row>
    <row r="46" spans="1:31" x14ac:dyDescent="0.2">
      <c r="A46" s="34" t="s">
        <v>46</v>
      </c>
      <c r="D46" s="32" t="s">
        <v>47</v>
      </c>
      <c r="E46" s="41" t="b">
        <f t="shared" ref="E46:E49" si="57">COUNTIF(E$2:E$6,$D46)=1</f>
        <v>0</v>
      </c>
      <c r="F46" s="41" t="b">
        <f t="shared" si="55"/>
        <v>0</v>
      </c>
      <c r="G46" s="41" t="b">
        <f t="shared" si="55"/>
        <v>0</v>
      </c>
      <c r="H46" s="41" t="b">
        <f t="shared" si="55"/>
        <v>0</v>
      </c>
      <c r="I46" s="41" t="b">
        <f t="shared" si="55"/>
        <v>0</v>
      </c>
      <c r="J46" s="41" t="b">
        <f t="shared" si="55"/>
        <v>0</v>
      </c>
      <c r="K46" s="41" t="b">
        <f t="shared" si="55"/>
        <v>0</v>
      </c>
      <c r="L46" s="41" t="b">
        <f t="shared" si="55"/>
        <v>0</v>
      </c>
      <c r="M46" s="41" t="b">
        <f t="shared" si="55"/>
        <v>0</v>
      </c>
      <c r="N46" s="41" t="b">
        <f t="shared" si="55"/>
        <v>0</v>
      </c>
      <c r="O46" s="41" t="b">
        <f t="shared" si="55"/>
        <v>0</v>
      </c>
      <c r="P46" s="41" t="b">
        <f t="shared" si="55"/>
        <v>0</v>
      </c>
      <c r="Q46" s="41" t="b">
        <f t="shared" si="55"/>
        <v>0</v>
      </c>
      <c r="R46" s="41" t="b">
        <f t="shared" si="55"/>
        <v>0</v>
      </c>
      <c r="S46" s="41" t="b">
        <f t="shared" si="55"/>
        <v>0</v>
      </c>
      <c r="T46" s="41" t="b">
        <f t="shared" si="55"/>
        <v>0</v>
      </c>
      <c r="U46" s="42" t="b">
        <f t="shared" si="55"/>
        <v>0</v>
      </c>
      <c r="V46" s="41" t="b">
        <f t="shared" si="56"/>
        <v>0</v>
      </c>
      <c r="W46" s="41" t="b">
        <f t="shared" si="56"/>
        <v>0</v>
      </c>
      <c r="X46" s="43" t="b">
        <f t="shared" si="56"/>
        <v>0</v>
      </c>
      <c r="Y46" s="41" t="b">
        <f t="shared" si="56"/>
        <v>0</v>
      </c>
      <c r="Z46" s="41" t="b">
        <f t="shared" si="56"/>
        <v>0</v>
      </c>
      <c r="AA46" s="41" t="b">
        <f t="shared" si="56"/>
        <v>0</v>
      </c>
      <c r="AB46" s="41" t="b">
        <f t="shared" si="56"/>
        <v>0</v>
      </c>
      <c r="AC46" s="41" t="b">
        <f t="shared" si="56"/>
        <v>0</v>
      </c>
      <c r="AD46" s="41" t="b">
        <f t="shared" si="56"/>
        <v>0</v>
      </c>
    </row>
    <row r="47" spans="1:31" x14ac:dyDescent="0.2">
      <c r="A47" s="34" t="s">
        <v>48</v>
      </c>
      <c r="D47" s="32" t="s">
        <v>3</v>
      </c>
      <c r="E47" s="41" t="b">
        <f t="shared" si="57"/>
        <v>0</v>
      </c>
      <c r="F47" s="41" t="b">
        <f t="shared" si="55"/>
        <v>0</v>
      </c>
      <c r="G47" s="41" t="b">
        <f t="shared" si="55"/>
        <v>0</v>
      </c>
      <c r="H47" s="41" t="b">
        <f t="shared" si="55"/>
        <v>0</v>
      </c>
      <c r="I47" s="41" t="b">
        <f t="shared" si="55"/>
        <v>0</v>
      </c>
      <c r="J47" s="41" t="b">
        <f t="shared" si="55"/>
        <v>0</v>
      </c>
      <c r="K47" s="41" t="b">
        <f t="shared" si="55"/>
        <v>0</v>
      </c>
      <c r="L47" s="41" t="b">
        <f t="shared" si="55"/>
        <v>0</v>
      </c>
      <c r="M47" s="41" t="b">
        <f t="shared" si="55"/>
        <v>0</v>
      </c>
      <c r="N47" s="41" t="b">
        <f t="shared" si="55"/>
        <v>0</v>
      </c>
      <c r="O47" s="41" t="b">
        <f t="shared" si="55"/>
        <v>0</v>
      </c>
      <c r="P47" s="41" t="b">
        <f t="shared" si="55"/>
        <v>0</v>
      </c>
      <c r="Q47" s="41" t="b">
        <f t="shared" si="55"/>
        <v>0</v>
      </c>
      <c r="R47" s="41" t="b">
        <f t="shared" si="55"/>
        <v>0</v>
      </c>
      <c r="S47" s="41" t="b">
        <f t="shared" si="55"/>
        <v>0</v>
      </c>
      <c r="T47" s="41" t="b">
        <f t="shared" si="55"/>
        <v>0</v>
      </c>
      <c r="U47" s="42" t="b">
        <f t="shared" si="55"/>
        <v>0</v>
      </c>
      <c r="V47" s="41" t="b">
        <f t="shared" si="56"/>
        <v>0</v>
      </c>
      <c r="W47" s="41" t="b">
        <f t="shared" si="56"/>
        <v>0</v>
      </c>
      <c r="X47" s="43" t="b">
        <f t="shared" si="56"/>
        <v>0</v>
      </c>
      <c r="Y47" s="41" t="b">
        <f t="shared" si="56"/>
        <v>0</v>
      </c>
      <c r="Z47" s="41" t="b">
        <f t="shared" si="56"/>
        <v>0</v>
      </c>
      <c r="AA47" s="41" t="b">
        <f t="shared" si="56"/>
        <v>0</v>
      </c>
      <c r="AB47" s="41" t="b">
        <f t="shared" si="56"/>
        <v>0</v>
      </c>
      <c r="AC47" s="41" t="b">
        <f t="shared" si="56"/>
        <v>0</v>
      </c>
      <c r="AD47" s="41" t="b">
        <f t="shared" si="56"/>
        <v>0</v>
      </c>
    </row>
    <row r="48" spans="1:31" x14ac:dyDescent="0.2">
      <c r="A48" s="34" t="s">
        <v>49</v>
      </c>
      <c r="D48" s="32" t="s">
        <v>50</v>
      </c>
      <c r="E48" s="41" t="b">
        <f t="shared" si="57"/>
        <v>0</v>
      </c>
      <c r="F48" s="41" t="b">
        <f t="shared" si="55"/>
        <v>0</v>
      </c>
      <c r="G48" s="41" t="b">
        <f t="shared" si="55"/>
        <v>0</v>
      </c>
      <c r="H48" s="41" t="b">
        <f t="shared" si="55"/>
        <v>0</v>
      </c>
      <c r="I48" s="41" t="b">
        <f t="shared" si="55"/>
        <v>0</v>
      </c>
      <c r="J48" s="41" t="b">
        <f t="shared" si="55"/>
        <v>0</v>
      </c>
      <c r="K48" s="41" t="b">
        <f t="shared" si="55"/>
        <v>0</v>
      </c>
      <c r="L48" s="41" t="b">
        <f t="shared" si="55"/>
        <v>0</v>
      </c>
      <c r="M48" s="41" t="b">
        <f t="shared" si="55"/>
        <v>0</v>
      </c>
      <c r="N48" s="41" t="b">
        <f t="shared" si="55"/>
        <v>0</v>
      </c>
      <c r="O48" s="41" t="b">
        <f t="shared" si="55"/>
        <v>0</v>
      </c>
      <c r="P48" s="41" t="b">
        <f t="shared" si="55"/>
        <v>0</v>
      </c>
      <c r="Q48" s="41" t="b">
        <f t="shared" si="55"/>
        <v>0</v>
      </c>
      <c r="R48" s="41" t="b">
        <f t="shared" si="55"/>
        <v>0</v>
      </c>
      <c r="S48" s="41" t="b">
        <f t="shared" si="55"/>
        <v>0</v>
      </c>
      <c r="T48" s="41" t="b">
        <f t="shared" si="55"/>
        <v>0</v>
      </c>
      <c r="U48" s="42" t="b">
        <f t="shared" si="55"/>
        <v>0</v>
      </c>
      <c r="V48" s="41" t="b">
        <f t="shared" si="56"/>
        <v>0</v>
      </c>
      <c r="W48" s="41" t="b">
        <f t="shared" si="56"/>
        <v>0</v>
      </c>
      <c r="X48" s="43" t="b">
        <f t="shared" si="56"/>
        <v>0</v>
      </c>
      <c r="Y48" s="41" t="b">
        <f t="shared" si="56"/>
        <v>0</v>
      </c>
      <c r="Z48" s="41" t="b">
        <f t="shared" si="56"/>
        <v>0</v>
      </c>
      <c r="AA48" s="41" t="b">
        <f t="shared" si="56"/>
        <v>0</v>
      </c>
      <c r="AB48" s="41" t="b">
        <f t="shared" si="56"/>
        <v>0</v>
      </c>
      <c r="AC48" s="41" t="b">
        <f t="shared" si="56"/>
        <v>0</v>
      </c>
      <c r="AD48" s="41" t="b">
        <f t="shared" si="56"/>
        <v>0</v>
      </c>
    </row>
    <row r="49" spans="1:31" x14ac:dyDescent="0.2">
      <c r="A49" s="34" t="s">
        <v>51</v>
      </c>
      <c r="D49" s="32" t="s">
        <v>52</v>
      </c>
      <c r="E49" s="41" t="b">
        <f t="shared" si="57"/>
        <v>0</v>
      </c>
      <c r="F49" s="41" t="b">
        <f t="shared" si="55"/>
        <v>0</v>
      </c>
      <c r="G49" s="41" t="b">
        <f t="shared" si="55"/>
        <v>0</v>
      </c>
      <c r="H49" s="41" t="b">
        <f t="shared" si="55"/>
        <v>0</v>
      </c>
      <c r="I49" s="41" t="b">
        <f t="shared" si="55"/>
        <v>0</v>
      </c>
      <c r="J49" s="41" t="b">
        <f t="shared" si="55"/>
        <v>0</v>
      </c>
      <c r="K49" s="41" t="b">
        <f t="shared" si="55"/>
        <v>0</v>
      </c>
      <c r="L49" s="41" t="b">
        <f t="shared" si="55"/>
        <v>0</v>
      </c>
      <c r="M49" s="41" t="b">
        <f t="shared" si="55"/>
        <v>0</v>
      </c>
      <c r="N49" s="41" t="b">
        <f t="shared" si="55"/>
        <v>0</v>
      </c>
      <c r="O49" s="41" t="b">
        <f t="shared" si="55"/>
        <v>0</v>
      </c>
      <c r="P49" s="41" t="b">
        <f t="shared" si="55"/>
        <v>0</v>
      </c>
      <c r="Q49" s="41" t="b">
        <f t="shared" si="55"/>
        <v>0</v>
      </c>
      <c r="R49" s="41" t="b">
        <f t="shared" si="55"/>
        <v>0</v>
      </c>
      <c r="S49" s="41" t="b">
        <f t="shared" si="55"/>
        <v>0</v>
      </c>
      <c r="T49" s="41" t="b">
        <f t="shared" si="55"/>
        <v>0</v>
      </c>
      <c r="U49" s="42" t="b">
        <f t="shared" si="55"/>
        <v>0</v>
      </c>
      <c r="V49" s="41" t="b">
        <f t="shared" si="56"/>
        <v>0</v>
      </c>
      <c r="W49" s="41" t="b">
        <f t="shared" si="56"/>
        <v>0</v>
      </c>
      <c r="X49" s="43" t="b">
        <f t="shared" si="56"/>
        <v>0</v>
      </c>
      <c r="Y49" s="41" t="b">
        <f t="shared" si="56"/>
        <v>0</v>
      </c>
      <c r="Z49" s="41" t="b">
        <f t="shared" si="56"/>
        <v>0</v>
      </c>
      <c r="AA49" s="41" t="b">
        <f t="shared" si="56"/>
        <v>0</v>
      </c>
      <c r="AB49" s="41" t="b">
        <f t="shared" si="56"/>
        <v>0</v>
      </c>
      <c r="AC49" s="41" t="b">
        <f t="shared" si="56"/>
        <v>0</v>
      </c>
      <c r="AD49" s="41" t="b">
        <f t="shared" si="56"/>
        <v>0</v>
      </c>
    </row>
    <row r="50" spans="1:31" x14ac:dyDescent="0.2">
      <c r="A50" s="34" t="s">
        <v>53</v>
      </c>
      <c r="E50" s="44">
        <f>IF(OR(E$45:E$47,E$49,E$96:E$98,E$100,E$147:E$149,E$151,E$155),1,0)</f>
        <v>0</v>
      </c>
      <c r="F50" s="44">
        <f>IF(OR(F$45:F$47,F$49,F$96:F$98,F$100,F$147:F$149,F$151,F$155,E46),1,0)</f>
        <v>0</v>
      </c>
      <c r="G50" s="44">
        <f>IF(OR(G$45:G$47,G$49,G$96:G$98,G$100,G$147:G$149,G$151,G$155,F$46,AND(E$46,F$97),AND(E$46,F$148)),1,0)</f>
        <v>0</v>
      </c>
      <c r="H50" s="44">
        <f>IF(OR(H$45:H$47,H$49,H$96:H$98,H$100,H$147:H$149,H$151,H$155,G$46,AND(F$46,G$97),AND(F$46,G$148)),1,0)</f>
        <v>0</v>
      </c>
      <c r="I50" s="44">
        <f t="shared" ref="I50:S50" si="58">IF(OR(I$45:I$47,I$49,I$96:I$98,I$100,I$147:I$149,I$151,I$155,H$46,AND(G$46,H$97),AND(G$46,H$148)),1,0)</f>
        <v>0</v>
      </c>
      <c r="J50" s="44">
        <f t="shared" si="58"/>
        <v>0</v>
      </c>
      <c r="K50" s="44">
        <f t="shared" si="58"/>
        <v>0</v>
      </c>
      <c r="L50" s="44">
        <f t="shared" si="58"/>
        <v>0</v>
      </c>
      <c r="M50" s="44">
        <f t="shared" si="58"/>
        <v>0</v>
      </c>
      <c r="N50" s="44">
        <f t="shared" si="58"/>
        <v>0</v>
      </c>
      <c r="O50" s="44">
        <f t="shared" si="58"/>
        <v>0</v>
      </c>
      <c r="P50" s="44">
        <f t="shared" si="58"/>
        <v>0</v>
      </c>
      <c r="Q50" s="44">
        <f t="shared" si="58"/>
        <v>0</v>
      </c>
      <c r="R50" s="44">
        <f t="shared" si="58"/>
        <v>0</v>
      </c>
      <c r="S50" s="44">
        <f t="shared" si="58"/>
        <v>0</v>
      </c>
      <c r="T50" s="44">
        <f>IF(OR(T$45:T$47,T$49,T$96,T$147,T$155,S$46,AND(R$46,S$97),AND(R$46,S$148)),1,0)</f>
        <v>0</v>
      </c>
      <c r="U50" s="45">
        <f>IF(OR(U$45:U$47,U$49,U$96,U$147,U$155),1,0)</f>
        <v>0</v>
      </c>
      <c r="V50" s="44">
        <f t="shared" ref="V50:AD50" si="59">IF(OR(V$45:V$47,V$49,V$96,V$147,V$155),1,0)</f>
        <v>0</v>
      </c>
      <c r="W50" s="44">
        <f t="shared" si="59"/>
        <v>0</v>
      </c>
      <c r="X50" s="46">
        <f t="shared" si="59"/>
        <v>0</v>
      </c>
      <c r="Y50" s="44">
        <f t="shared" si="59"/>
        <v>0</v>
      </c>
      <c r="Z50" s="44">
        <f t="shared" si="59"/>
        <v>0</v>
      </c>
      <c r="AA50" s="44">
        <f t="shared" si="59"/>
        <v>0</v>
      </c>
      <c r="AB50" s="44">
        <f t="shared" si="59"/>
        <v>0</v>
      </c>
      <c r="AC50" s="44">
        <f t="shared" si="59"/>
        <v>0</v>
      </c>
      <c r="AD50" s="44">
        <f t="shared" si="59"/>
        <v>0</v>
      </c>
    </row>
    <row r="51" spans="1:31" ht="15" thickBot="1" x14ac:dyDescent="0.25">
      <c r="A51" s="47"/>
      <c r="B51" s="47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9"/>
      <c r="V51" s="48"/>
      <c r="W51" s="48"/>
      <c r="X51" s="50"/>
      <c r="Y51" s="48"/>
      <c r="Z51" s="48"/>
      <c r="AA51" s="48"/>
      <c r="AB51" s="48"/>
      <c r="AC51" s="48"/>
      <c r="AD51" s="48"/>
      <c r="AE51" s="48"/>
    </row>
    <row r="52" spans="1:31" ht="15" x14ac:dyDescent="0.25">
      <c r="A52" s="66" t="str">
        <f>IF(Quiz!B14=0,"Team 1",Quiz!B14)</f>
        <v>Muppets</v>
      </c>
      <c r="B52" s="32" t="s">
        <v>20</v>
      </c>
      <c r="C52" s="32" t="s">
        <v>21</v>
      </c>
      <c r="D52" s="32" t="s">
        <v>23</v>
      </c>
      <c r="E52" s="32">
        <v>1</v>
      </c>
      <c r="F52" s="32">
        <v>2</v>
      </c>
      <c r="G52" s="32">
        <v>3</v>
      </c>
      <c r="H52" s="32">
        <v>4</v>
      </c>
      <c r="I52" s="32">
        <v>5</v>
      </c>
      <c r="J52" s="32">
        <v>6</v>
      </c>
      <c r="K52" s="32">
        <v>7</v>
      </c>
      <c r="L52" s="32">
        <v>8</v>
      </c>
      <c r="M52" s="32">
        <v>9</v>
      </c>
      <c r="N52" s="32">
        <v>10</v>
      </c>
      <c r="O52" s="32">
        <v>11</v>
      </c>
      <c r="P52" s="32">
        <v>12</v>
      </c>
      <c r="Q52" s="32">
        <v>13</v>
      </c>
      <c r="R52" s="32">
        <v>14</v>
      </c>
      <c r="S52" s="32">
        <v>15</v>
      </c>
      <c r="T52" s="32">
        <v>16</v>
      </c>
      <c r="U52" s="22">
        <v>17</v>
      </c>
      <c r="V52" s="32">
        <v>18</v>
      </c>
      <c r="W52" s="32">
        <v>19</v>
      </c>
      <c r="X52" s="33">
        <v>20</v>
      </c>
      <c r="Y52" s="32">
        <v>21</v>
      </c>
      <c r="Z52" s="32">
        <v>22</v>
      </c>
      <c r="AA52" s="32">
        <v>23</v>
      </c>
      <c r="AB52" s="32">
        <v>24</v>
      </c>
      <c r="AC52" s="32">
        <v>25</v>
      </c>
      <c r="AD52" s="32">
        <v>26</v>
      </c>
    </row>
    <row r="53" spans="1:31" x14ac:dyDescent="0.2">
      <c r="A53" s="67" t="str">
        <f>IF(Quiz!B15=0,"",Quiz!B15)</f>
        <v>Kermit the Frog</v>
      </c>
      <c r="B53" s="32">
        <f>X61*20+AE61+AE73+AE83</f>
        <v>0</v>
      </c>
      <c r="C53" s="32">
        <f>X73</f>
        <v>0</v>
      </c>
      <c r="D53" s="32">
        <f>X61+X73</f>
        <v>0</v>
      </c>
      <c r="E53" s="65" t="str">
        <f>IF(Quiz!D15=0,"",LOWER(Quiz!D15))</f>
        <v/>
      </c>
      <c r="F53" s="65" t="str">
        <f>IF(Quiz!E15=0,"",LOWER(Quiz!E15))</f>
        <v/>
      </c>
      <c r="G53" s="65" t="str">
        <f>IF(Quiz!F15=0,"",LOWER(Quiz!F15))</f>
        <v/>
      </c>
      <c r="H53" s="65" t="str">
        <f>IF(Quiz!G15=0,"",LOWER(Quiz!G15))</f>
        <v/>
      </c>
      <c r="I53" s="65" t="str">
        <f>IF(Quiz!H15=0,"",LOWER(Quiz!H15))</f>
        <v/>
      </c>
      <c r="J53" s="65" t="str">
        <f>IF(Quiz!I15=0,"",LOWER(Quiz!I15))</f>
        <v/>
      </c>
      <c r="K53" s="65" t="str">
        <f>IF(Quiz!J15=0,"",LOWER(Quiz!J15))</f>
        <v/>
      </c>
      <c r="L53" s="65" t="str">
        <f>IF(Quiz!K15=0,"",LOWER(Quiz!K15))</f>
        <v/>
      </c>
      <c r="M53" s="65" t="str">
        <f>IF(Quiz!L15=0,"",LOWER(Quiz!L15))</f>
        <v/>
      </c>
      <c r="N53" s="65" t="str">
        <f>IF(Quiz!M15=0,"",LOWER(Quiz!M15))</f>
        <v/>
      </c>
      <c r="O53" s="65" t="str">
        <f>IF(Quiz!N15=0,"",LOWER(Quiz!N15))</f>
        <v/>
      </c>
      <c r="P53" s="65" t="str">
        <f>IF(Quiz!O15=0,"",LOWER(Quiz!O15))</f>
        <v/>
      </c>
      <c r="Q53" s="65" t="str">
        <f>IF(Quiz!P15=0,"",LOWER(Quiz!P15))</f>
        <v/>
      </c>
      <c r="R53" s="65" t="str">
        <f>IF(Quiz!Q15=0,"",LOWER(Quiz!Q15))</f>
        <v/>
      </c>
      <c r="S53" s="65" t="str">
        <f>IF(Quiz!R15=0,"",LOWER(Quiz!R15))</f>
        <v/>
      </c>
      <c r="T53" s="65" t="str">
        <f>IF(Quiz!S15=0,"",LOWER(Quiz!S15))</f>
        <v/>
      </c>
      <c r="U53" s="65" t="str">
        <f>IF(Quiz!T15=0,"",LOWER(Quiz!T15))</f>
        <v/>
      </c>
      <c r="V53" s="65" t="str">
        <f>IF(Quiz!U15=0,"",LOWER(Quiz!U15))</f>
        <v/>
      </c>
      <c r="W53" s="65" t="str">
        <f>IF(Quiz!V15=0,"",LOWER(Quiz!V15))</f>
        <v/>
      </c>
      <c r="X53" s="65" t="str">
        <f>IF(Quiz!W15=0,"",LOWER(Quiz!W15))</f>
        <v/>
      </c>
      <c r="Y53" s="65" t="str">
        <f>IF(Quiz!X15=0,"",LOWER(Quiz!X15))</f>
        <v/>
      </c>
      <c r="Z53" s="65" t="str">
        <f>IF(Quiz!Y15=0,"",LOWER(Quiz!Y15))</f>
        <v/>
      </c>
      <c r="AA53" s="65" t="str">
        <f>IF(Quiz!Z15=0,"",LOWER(Quiz!Z15))</f>
        <v/>
      </c>
      <c r="AB53" s="65" t="str">
        <f>IF(Quiz!AA15=0,"",LOWER(Quiz!AA15))</f>
        <v/>
      </c>
      <c r="AC53" s="65" t="str">
        <f>IF(Quiz!AB15=0,"",LOWER(Quiz!AB15))</f>
        <v/>
      </c>
      <c r="AD53" s="65" t="str">
        <f>IF(Quiz!AC15=0,"",LOWER(Quiz!AC15))</f>
        <v/>
      </c>
    </row>
    <row r="54" spans="1:31" x14ac:dyDescent="0.2">
      <c r="A54" s="67" t="str">
        <f>IF(Quiz!B16=0,"",Quiz!B16)</f>
        <v>Miss Piggy</v>
      </c>
      <c r="B54" s="32">
        <f t="shared" ref="B54:B57" si="60">X62*20+AE62+AE74+AE84</f>
        <v>0</v>
      </c>
      <c r="C54" s="32">
        <f t="shared" ref="C54:C57" si="61">X74</f>
        <v>0</v>
      </c>
      <c r="D54" s="32">
        <f t="shared" ref="D54:D57" si="62">X62+X74</f>
        <v>0</v>
      </c>
      <c r="E54" s="65" t="str">
        <f>IF(Quiz!D16=0,"",LOWER(Quiz!D16))</f>
        <v/>
      </c>
      <c r="F54" s="65" t="str">
        <f>IF(Quiz!E16=0,"",LOWER(Quiz!E16))</f>
        <v/>
      </c>
      <c r="G54" s="65" t="str">
        <f>IF(Quiz!F16=0,"",LOWER(Quiz!F16))</f>
        <v/>
      </c>
      <c r="H54" s="65" t="str">
        <f>IF(Quiz!G16=0,"",LOWER(Quiz!G16))</f>
        <v/>
      </c>
      <c r="I54" s="65" t="str">
        <f>IF(Quiz!H16=0,"",LOWER(Quiz!H16))</f>
        <v/>
      </c>
      <c r="J54" s="65" t="str">
        <f>IF(Quiz!I16=0,"",LOWER(Quiz!I16))</f>
        <v/>
      </c>
      <c r="K54" s="65" t="str">
        <f>IF(Quiz!J16=0,"",LOWER(Quiz!J16))</f>
        <v/>
      </c>
      <c r="L54" s="65" t="str">
        <f>IF(Quiz!K16=0,"",LOWER(Quiz!K16))</f>
        <v/>
      </c>
      <c r="M54" s="65" t="str">
        <f>IF(Quiz!L16=0,"",LOWER(Quiz!L16))</f>
        <v/>
      </c>
      <c r="N54" s="65" t="str">
        <f>IF(Quiz!M16=0,"",LOWER(Quiz!M16))</f>
        <v/>
      </c>
      <c r="O54" s="65" t="str">
        <f>IF(Quiz!N16=0,"",LOWER(Quiz!N16))</f>
        <v/>
      </c>
      <c r="P54" s="65" t="str">
        <f>IF(Quiz!O16=0,"",LOWER(Quiz!O16))</f>
        <v/>
      </c>
      <c r="Q54" s="65" t="str">
        <f>IF(Quiz!P16=0,"",LOWER(Quiz!P16))</f>
        <v/>
      </c>
      <c r="R54" s="65" t="str">
        <f>IF(Quiz!Q16=0,"",LOWER(Quiz!Q16))</f>
        <v/>
      </c>
      <c r="S54" s="65" t="str">
        <f>IF(Quiz!R16=0,"",LOWER(Quiz!R16))</f>
        <v/>
      </c>
      <c r="T54" s="65" t="str">
        <f>IF(Quiz!S16=0,"",LOWER(Quiz!S16))</f>
        <v/>
      </c>
      <c r="U54" s="65" t="str">
        <f>IF(Quiz!T16=0,"",LOWER(Quiz!T16))</f>
        <v/>
      </c>
      <c r="V54" s="65" t="str">
        <f>IF(Quiz!U16=0,"",LOWER(Quiz!U16))</f>
        <v/>
      </c>
      <c r="W54" s="65" t="str">
        <f>IF(Quiz!V16=0,"",LOWER(Quiz!V16))</f>
        <v/>
      </c>
      <c r="X54" s="65" t="str">
        <f>IF(Quiz!W16=0,"",LOWER(Quiz!W16))</f>
        <v/>
      </c>
      <c r="Y54" s="65" t="str">
        <f>IF(Quiz!X16=0,"",LOWER(Quiz!X16))</f>
        <v/>
      </c>
      <c r="Z54" s="65" t="str">
        <f>IF(Quiz!Y16=0,"",LOWER(Quiz!Y16))</f>
        <v/>
      </c>
      <c r="AA54" s="65" t="str">
        <f>IF(Quiz!Z16=0,"",LOWER(Quiz!Z16))</f>
        <v/>
      </c>
      <c r="AB54" s="65" t="str">
        <f>IF(Quiz!AA16=0,"",LOWER(Quiz!AA16))</f>
        <v/>
      </c>
      <c r="AC54" s="65" t="str">
        <f>IF(Quiz!AB16=0,"",LOWER(Quiz!AB16))</f>
        <v/>
      </c>
      <c r="AD54" s="65" t="str">
        <f>IF(Quiz!AC16=0,"",LOWER(Quiz!AC16))</f>
        <v/>
      </c>
    </row>
    <row r="55" spans="1:31" x14ac:dyDescent="0.2">
      <c r="A55" s="67" t="str">
        <f>IF(Quiz!B17=0,"",Quiz!B17)</f>
        <v>Gonzo</v>
      </c>
      <c r="B55" s="32">
        <f t="shared" si="60"/>
        <v>0</v>
      </c>
      <c r="C55" s="32">
        <f t="shared" si="61"/>
        <v>0</v>
      </c>
      <c r="D55" s="32">
        <f t="shared" si="62"/>
        <v>0</v>
      </c>
      <c r="E55" s="65" t="str">
        <f>IF(Quiz!D17=0,"",LOWER(Quiz!D17))</f>
        <v/>
      </c>
      <c r="F55" s="65" t="str">
        <f>IF(Quiz!E17=0,"",LOWER(Quiz!E17))</f>
        <v/>
      </c>
      <c r="G55" s="65" t="str">
        <f>IF(Quiz!F17=0,"",LOWER(Quiz!F17))</f>
        <v/>
      </c>
      <c r="H55" s="65" t="str">
        <f>IF(Quiz!G17=0,"",LOWER(Quiz!G17))</f>
        <v/>
      </c>
      <c r="I55" s="65" t="str">
        <f>IF(Quiz!H17=0,"",LOWER(Quiz!H17))</f>
        <v/>
      </c>
      <c r="J55" s="65" t="str">
        <f>IF(Quiz!I17=0,"",LOWER(Quiz!I17))</f>
        <v/>
      </c>
      <c r="K55" s="65" t="str">
        <f>IF(Quiz!J17=0,"",LOWER(Quiz!J17))</f>
        <v/>
      </c>
      <c r="L55" s="65" t="str">
        <f>IF(Quiz!K17=0,"",LOWER(Quiz!K17))</f>
        <v/>
      </c>
      <c r="M55" s="65" t="str">
        <f>IF(Quiz!L17=0,"",LOWER(Quiz!L17))</f>
        <v/>
      </c>
      <c r="N55" s="65" t="str">
        <f>IF(Quiz!M17=0,"",LOWER(Quiz!M17))</f>
        <v/>
      </c>
      <c r="O55" s="65" t="str">
        <f>IF(Quiz!N17=0,"",LOWER(Quiz!N17))</f>
        <v/>
      </c>
      <c r="P55" s="65" t="str">
        <f>IF(Quiz!O17=0,"",LOWER(Quiz!O17))</f>
        <v/>
      </c>
      <c r="Q55" s="65" t="str">
        <f>IF(Quiz!P17=0,"",LOWER(Quiz!P17))</f>
        <v/>
      </c>
      <c r="R55" s="65" t="str">
        <f>IF(Quiz!Q17=0,"",LOWER(Quiz!Q17))</f>
        <v/>
      </c>
      <c r="S55" s="65" t="str">
        <f>IF(Quiz!R17=0,"",LOWER(Quiz!R17))</f>
        <v/>
      </c>
      <c r="T55" s="65" t="str">
        <f>IF(Quiz!S17=0,"",LOWER(Quiz!S17))</f>
        <v/>
      </c>
      <c r="U55" s="65" t="str">
        <f>IF(Quiz!T17=0,"",LOWER(Quiz!T17))</f>
        <v/>
      </c>
      <c r="V55" s="65" t="str">
        <f>IF(Quiz!U17=0,"",LOWER(Quiz!U17))</f>
        <v/>
      </c>
      <c r="W55" s="65" t="str">
        <f>IF(Quiz!V17=0,"",LOWER(Quiz!V17))</f>
        <v/>
      </c>
      <c r="X55" s="65" t="str">
        <f>IF(Quiz!W17=0,"",LOWER(Quiz!W17))</f>
        <v/>
      </c>
      <c r="Y55" s="65" t="str">
        <f>IF(Quiz!X17=0,"",LOWER(Quiz!X17))</f>
        <v/>
      </c>
      <c r="Z55" s="65" t="str">
        <f>IF(Quiz!Y17=0,"",LOWER(Quiz!Y17))</f>
        <v/>
      </c>
      <c r="AA55" s="65" t="str">
        <f>IF(Quiz!Z17=0,"",LOWER(Quiz!Z17))</f>
        <v/>
      </c>
      <c r="AB55" s="65" t="str">
        <f>IF(Quiz!AA17=0,"",LOWER(Quiz!AA17))</f>
        <v/>
      </c>
      <c r="AC55" s="65" t="str">
        <f>IF(Quiz!AB17=0,"",LOWER(Quiz!AB17))</f>
        <v/>
      </c>
      <c r="AD55" s="65" t="str">
        <f>IF(Quiz!AC17=0,"",LOWER(Quiz!AC17))</f>
        <v/>
      </c>
    </row>
    <row r="56" spans="1:31" x14ac:dyDescent="0.2">
      <c r="A56" s="67" t="str">
        <f>IF(Quiz!B18=0,"",Quiz!B18)</f>
        <v>Dr. Bunsen Honeydew</v>
      </c>
      <c r="B56" s="32">
        <f t="shared" si="60"/>
        <v>0</v>
      </c>
      <c r="C56" s="32">
        <f t="shared" si="61"/>
        <v>0</v>
      </c>
      <c r="D56" s="32">
        <f t="shared" si="62"/>
        <v>0</v>
      </c>
      <c r="E56" s="65" t="str">
        <f>IF(Quiz!D18=0,"",LOWER(Quiz!D18))</f>
        <v/>
      </c>
      <c r="F56" s="65" t="str">
        <f>IF(Quiz!E18=0,"",LOWER(Quiz!E18))</f>
        <v/>
      </c>
      <c r="G56" s="65" t="str">
        <f>IF(Quiz!F18=0,"",LOWER(Quiz!F18))</f>
        <v/>
      </c>
      <c r="H56" s="65" t="str">
        <f>IF(Quiz!G18=0,"",LOWER(Quiz!G18))</f>
        <v/>
      </c>
      <c r="I56" s="65" t="str">
        <f>IF(Quiz!H18=0,"",LOWER(Quiz!H18))</f>
        <v/>
      </c>
      <c r="J56" s="65" t="str">
        <f>IF(Quiz!I18=0,"",LOWER(Quiz!I18))</f>
        <v/>
      </c>
      <c r="K56" s="65" t="str">
        <f>IF(Quiz!J18=0,"",LOWER(Quiz!J18))</f>
        <v/>
      </c>
      <c r="L56" s="65" t="str">
        <f>IF(Quiz!K18=0,"",LOWER(Quiz!K18))</f>
        <v/>
      </c>
      <c r="M56" s="65" t="str">
        <f>IF(Quiz!L18=0,"",LOWER(Quiz!L18))</f>
        <v/>
      </c>
      <c r="N56" s="65" t="str">
        <f>IF(Quiz!M18=0,"",LOWER(Quiz!M18))</f>
        <v/>
      </c>
      <c r="O56" s="65" t="str">
        <f>IF(Quiz!N18=0,"",LOWER(Quiz!N18))</f>
        <v/>
      </c>
      <c r="P56" s="65" t="str">
        <f>IF(Quiz!O18=0,"",LOWER(Quiz!O18))</f>
        <v/>
      </c>
      <c r="Q56" s="65" t="str">
        <f>IF(Quiz!P18=0,"",LOWER(Quiz!P18))</f>
        <v/>
      </c>
      <c r="R56" s="65" t="str">
        <f>IF(Quiz!Q18=0,"",LOWER(Quiz!Q18))</f>
        <v/>
      </c>
      <c r="S56" s="65" t="str">
        <f>IF(Quiz!R18=0,"",LOWER(Quiz!R18))</f>
        <v/>
      </c>
      <c r="T56" s="65" t="str">
        <f>IF(Quiz!S18=0,"",LOWER(Quiz!S18))</f>
        <v/>
      </c>
      <c r="U56" s="65" t="str">
        <f>IF(Quiz!T18=0,"",LOWER(Quiz!T18))</f>
        <v/>
      </c>
      <c r="V56" s="65" t="str">
        <f>IF(Quiz!U18=0,"",LOWER(Quiz!U18))</f>
        <v/>
      </c>
      <c r="W56" s="65" t="str">
        <f>IF(Quiz!V18=0,"",LOWER(Quiz!V18))</f>
        <v/>
      </c>
      <c r="X56" s="65" t="str">
        <f>IF(Quiz!W18=0,"",LOWER(Quiz!W18))</f>
        <v/>
      </c>
      <c r="Y56" s="65" t="str">
        <f>IF(Quiz!X18=0,"",LOWER(Quiz!X18))</f>
        <v/>
      </c>
      <c r="Z56" s="65" t="str">
        <f>IF(Quiz!Y18=0,"",LOWER(Quiz!Y18))</f>
        <v/>
      </c>
      <c r="AA56" s="65" t="str">
        <f>IF(Quiz!Z18=0,"",LOWER(Quiz!Z18))</f>
        <v/>
      </c>
      <c r="AB56" s="65" t="str">
        <f>IF(Quiz!AA18=0,"",LOWER(Quiz!AA18))</f>
        <v/>
      </c>
      <c r="AC56" s="65" t="str">
        <f>IF(Quiz!AB18=0,"",LOWER(Quiz!AB18))</f>
        <v/>
      </c>
      <c r="AD56" s="65" t="str">
        <f>IF(Quiz!AC18=0,"",LOWER(Quiz!AC18))</f>
        <v/>
      </c>
    </row>
    <row r="57" spans="1:31" x14ac:dyDescent="0.2">
      <c r="A57" s="67" t="str">
        <f>IF(Quiz!B19=0,"",Quiz!B19)</f>
        <v>Swedish Chef</v>
      </c>
      <c r="B57" s="32">
        <f t="shared" si="60"/>
        <v>0</v>
      </c>
      <c r="C57" s="32">
        <f t="shared" si="61"/>
        <v>0</v>
      </c>
      <c r="D57" s="32">
        <f t="shared" si="62"/>
        <v>0</v>
      </c>
      <c r="E57" s="65" t="str">
        <f>IF(Quiz!D19=0,"",LOWER(Quiz!D19))</f>
        <v/>
      </c>
      <c r="F57" s="65" t="str">
        <f>IF(Quiz!E19=0,"",LOWER(Quiz!E19))</f>
        <v/>
      </c>
      <c r="G57" s="65" t="str">
        <f>IF(Quiz!F19=0,"",LOWER(Quiz!F19))</f>
        <v/>
      </c>
      <c r="H57" s="65" t="str">
        <f>IF(Quiz!G19=0,"",LOWER(Quiz!G19))</f>
        <v/>
      </c>
      <c r="I57" s="65" t="str">
        <f>IF(Quiz!H19=0,"",LOWER(Quiz!H19))</f>
        <v/>
      </c>
      <c r="J57" s="65" t="str">
        <f>IF(Quiz!I19=0,"",LOWER(Quiz!I19))</f>
        <v/>
      </c>
      <c r="K57" s="65" t="str">
        <f>IF(Quiz!J19=0,"",LOWER(Quiz!J19))</f>
        <v/>
      </c>
      <c r="L57" s="65" t="str">
        <f>IF(Quiz!K19=0,"",LOWER(Quiz!K19))</f>
        <v/>
      </c>
      <c r="M57" s="65" t="str">
        <f>IF(Quiz!L19=0,"",LOWER(Quiz!L19))</f>
        <v/>
      </c>
      <c r="N57" s="65" t="str">
        <f>IF(Quiz!M19=0,"",LOWER(Quiz!M19))</f>
        <v/>
      </c>
      <c r="O57" s="65" t="str">
        <f>IF(Quiz!N19=0,"",LOWER(Quiz!N19))</f>
        <v/>
      </c>
      <c r="P57" s="65" t="str">
        <f>IF(Quiz!O19=0,"",LOWER(Quiz!O19))</f>
        <v/>
      </c>
      <c r="Q57" s="65" t="str">
        <f>IF(Quiz!P19=0,"",LOWER(Quiz!P19))</f>
        <v/>
      </c>
      <c r="R57" s="65" t="str">
        <f>IF(Quiz!Q19=0,"",LOWER(Quiz!Q19))</f>
        <v/>
      </c>
      <c r="S57" s="65" t="str">
        <f>IF(Quiz!R19=0,"",LOWER(Quiz!R19))</f>
        <v/>
      </c>
      <c r="T57" s="65" t="str">
        <f>IF(Quiz!S19=0,"",LOWER(Quiz!S19))</f>
        <v/>
      </c>
      <c r="U57" s="65" t="str">
        <f>IF(Quiz!T19=0,"",LOWER(Quiz!T19))</f>
        <v/>
      </c>
      <c r="V57" s="65" t="str">
        <f>IF(Quiz!U19=0,"",LOWER(Quiz!U19))</f>
        <v/>
      </c>
      <c r="W57" s="65" t="str">
        <f>IF(Quiz!V19=0,"",LOWER(Quiz!V19))</f>
        <v/>
      </c>
      <c r="X57" s="65" t="str">
        <f>IF(Quiz!W19=0,"",LOWER(Quiz!W19))</f>
        <v/>
      </c>
      <c r="Y57" s="65" t="str">
        <f>IF(Quiz!X19=0,"",LOWER(Quiz!X19))</f>
        <v/>
      </c>
      <c r="Z57" s="65" t="str">
        <f>IF(Quiz!Y19=0,"",LOWER(Quiz!Y19))</f>
        <v/>
      </c>
      <c r="AA57" s="65" t="str">
        <f>IF(Quiz!Z19=0,"",LOWER(Quiz!Z19))</f>
        <v/>
      </c>
      <c r="AB57" s="65" t="str">
        <f>IF(Quiz!AA19=0,"",LOWER(Quiz!AA19))</f>
        <v/>
      </c>
      <c r="AC57" s="65" t="str">
        <f>IF(Quiz!AB19=0,"",LOWER(Quiz!AB19))</f>
        <v/>
      </c>
      <c r="AD57" s="65" t="str">
        <f>IF(Quiz!AC19=0,"",LOWER(Quiz!AC19))</f>
        <v/>
      </c>
    </row>
    <row r="58" spans="1:31" x14ac:dyDescent="0.2">
      <c r="A58" s="34" t="s">
        <v>29</v>
      </c>
      <c r="D58" s="36">
        <f>D93</f>
        <v>20</v>
      </c>
      <c r="E58" s="3" t="str">
        <f>IF(E92=0,"",E93)</f>
        <v/>
      </c>
      <c r="F58" s="3" t="str">
        <f t="shared" ref="F58:AD58" si="63">IF(F92=0,"",F93)</f>
        <v/>
      </c>
      <c r="G58" s="3" t="str">
        <f t="shared" si="63"/>
        <v/>
      </c>
      <c r="H58" s="3" t="str">
        <f t="shared" si="63"/>
        <v/>
      </c>
      <c r="I58" s="3" t="str">
        <f t="shared" si="63"/>
        <v/>
      </c>
      <c r="J58" s="3" t="str">
        <f t="shared" si="63"/>
        <v/>
      </c>
      <c r="K58" s="3" t="str">
        <f t="shared" si="63"/>
        <v/>
      </c>
      <c r="L58" s="3" t="str">
        <f t="shared" si="63"/>
        <v/>
      </c>
      <c r="M58" s="3" t="str">
        <f t="shared" si="63"/>
        <v/>
      </c>
      <c r="N58" s="3" t="str">
        <f t="shared" si="63"/>
        <v/>
      </c>
      <c r="O58" s="3" t="str">
        <f t="shared" si="63"/>
        <v/>
      </c>
      <c r="P58" s="3" t="str">
        <f t="shared" si="63"/>
        <v/>
      </c>
      <c r="Q58" s="3" t="str">
        <f t="shared" si="63"/>
        <v/>
      </c>
      <c r="R58" s="3" t="str">
        <f t="shared" si="63"/>
        <v/>
      </c>
      <c r="S58" s="3" t="str">
        <f t="shared" si="63"/>
        <v/>
      </c>
      <c r="T58" s="3" t="str">
        <f t="shared" si="63"/>
        <v/>
      </c>
      <c r="U58" s="3" t="str">
        <f t="shared" si="63"/>
        <v/>
      </c>
      <c r="V58" s="3" t="str">
        <f t="shared" si="63"/>
        <v/>
      </c>
      <c r="W58" s="3" t="str">
        <f t="shared" si="63"/>
        <v/>
      </c>
      <c r="X58" s="3" t="str">
        <f t="shared" si="63"/>
        <v/>
      </c>
      <c r="Y58" s="3" t="str">
        <f t="shared" si="63"/>
        <v/>
      </c>
      <c r="Z58" s="3" t="str">
        <f t="shared" si="63"/>
        <v/>
      </c>
      <c r="AA58" s="3" t="str">
        <f t="shared" si="63"/>
        <v/>
      </c>
      <c r="AB58" s="3" t="str">
        <f t="shared" si="63"/>
        <v/>
      </c>
      <c r="AC58" s="3" t="str">
        <f t="shared" si="63"/>
        <v/>
      </c>
      <c r="AD58" s="3" t="str">
        <f t="shared" si="63"/>
        <v/>
      </c>
    </row>
    <row r="60" spans="1:31" ht="15" x14ac:dyDescent="0.25">
      <c r="A60" s="35" t="s">
        <v>31</v>
      </c>
      <c r="AE60" s="39" t="s">
        <v>32</v>
      </c>
    </row>
    <row r="61" spans="1:31" x14ac:dyDescent="0.2">
      <c r="A61" s="34" t="str">
        <f>A53</f>
        <v>Kermit the Frog</v>
      </c>
      <c r="D61" s="32">
        <v>0</v>
      </c>
      <c r="E61" s="32">
        <f>IF(E53="c",D61+1,D61)</f>
        <v>0</v>
      </c>
      <c r="F61" s="32">
        <f t="shared" ref="F61:F65" si="64">IF(F53="c",E61+1,E61)</f>
        <v>0</v>
      </c>
      <c r="G61" s="32">
        <f t="shared" ref="G61:G65" si="65">IF(G53="c",F61+1,F61)</f>
        <v>0</v>
      </c>
      <c r="H61" s="32">
        <f t="shared" ref="H61:H65" si="66">IF(H53="c",G61+1,G61)</f>
        <v>0</v>
      </c>
      <c r="I61" s="32">
        <f t="shared" ref="I61:I65" si="67">IF(I53="c",H61+1,H61)</f>
        <v>0</v>
      </c>
      <c r="J61" s="32">
        <f t="shared" ref="J61:J65" si="68">IF(J53="c",I61+1,I61)</f>
        <v>0</v>
      </c>
      <c r="K61" s="32">
        <f t="shared" ref="K61:K65" si="69">IF(K53="c",J61+1,J61)</f>
        <v>0</v>
      </c>
      <c r="L61" s="32">
        <f t="shared" ref="L61:L65" si="70">IF(L53="c",K61+1,K61)</f>
        <v>0</v>
      </c>
      <c r="M61" s="32">
        <f t="shared" ref="M61:M65" si="71">IF(M53="c",L61+1,L61)</f>
        <v>0</v>
      </c>
      <c r="N61" s="32">
        <f t="shared" ref="N61:N65" si="72">IF(N53="c",M61+1,M61)</f>
        <v>0</v>
      </c>
      <c r="O61" s="32">
        <f t="shared" ref="O61:O65" si="73">IF(O53="c",N61+1,N61)</f>
        <v>0</v>
      </c>
      <c r="P61" s="32">
        <f t="shared" ref="P61:P65" si="74">IF(P53="c",O61+1,O61)</f>
        <v>0</v>
      </c>
      <c r="Q61" s="32">
        <f t="shared" ref="Q61:Q65" si="75">IF(Q53="c",P61+1,P61)</f>
        <v>0</v>
      </c>
      <c r="R61" s="32">
        <f t="shared" ref="R61:R65" si="76">IF(R53="c",Q61+1,Q61)</f>
        <v>0</v>
      </c>
      <c r="S61" s="32">
        <f t="shared" ref="S61:S65" si="77">IF(S53="c",R61+1,R61)</f>
        <v>0</v>
      </c>
      <c r="T61" s="32">
        <f t="shared" ref="T61:T65" si="78">IF(T53="c",S61+1,S61)</f>
        <v>0</v>
      </c>
      <c r="U61" s="22">
        <f t="shared" ref="U61:U65" si="79">IF(U53="c",T61+1,T61)</f>
        <v>0</v>
      </c>
      <c r="V61" s="32">
        <f t="shared" ref="V61:V65" si="80">IF(V53="c",U61+1,U61)</f>
        <v>0</v>
      </c>
      <c r="W61" s="32">
        <f t="shared" ref="W61:W65" si="81">IF(W53="c",V61+1,V61)</f>
        <v>0</v>
      </c>
      <c r="X61" s="33">
        <f t="shared" ref="X61:X65" si="82">IF(X53="c",W61+1,W61)</f>
        <v>0</v>
      </c>
      <c r="Y61" s="32">
        <f t="shared" ref="Y61:Y65" si="83">IF(Y53="c",X61+1,X61)</f>
        <v>0</v>
      </c>
      <c r="Z61" s="32">
        <f t="shared" ref="Z61:Z65" si="84">IF(Z53="c",Y61+1,Y61)</f>
        <v>0</v>
      </c>
      <c r="AA61" s="32">
        <f t="shared" ref="AA61:AA65" si="85">IF(AA53="c",Z61+1,Z61)</f>
        <v>0</v>
      </c>
      <c r="AB61" s="32">
        <f t="shared" ref="AB61:AB65" si="86">IF(AB53="c",AA61+1,AA61)</f>
        <v>0</v>
      </c>
      <c r="AC61" s="32">
        <f t="shared" ref="AC61:AC65" si="87">IF(AC53="c",AB61+1,AB61)</f>
        <v>0</v>
      </c>
      <c r="AD61" s="32">
        <f t="shared" ref="AD61:AD65" si="88">IF(AD53="c",AC61+1,AC61)</f>
        <v>0</v>
      </c>
      <c r="AE61" s="32">
        <f>IF(AND(X61=Quizout,X73=0),10,0)</f>
        <v>0</v>
      </c>
    </row>
    <row r="62" spans="1:31" x14ac:dyDescent="0.2">
      <c r="A62" s="34" t="str">
        <f t="shared" ref="A62:A65" si="89">A54</f>
        <v>Miss Piggy</v>
      </c>
      <c r="D62" s="32">
        <v>0</v>
      </c>
      <c r="E62" s="32">
        <f t="shared" ref="E62:E65" si="90">IF(E54="c",D62+1,D62)</f>
        <v>0</v>
      </c>
      <c r="F62" s="32">
        <f t="shared" si="64"/>
        <v>0</v>
      </c>
      <c r="G62" s="32">
        <f t="shared" si="65"/>
        <v>0</v>
      </c>
      <c r="H62" s="32">
        <f t="shared" si="66"/>
        <v>0</v>
      </c>
      <c r="I62" s="32">
        <f t="shared" si="67"/>
        <v>0</v>
      </c>
      <c r="J62" s="32">
        <f t="shared" si="68"/>
        <v>0</v>
      </c>
      <c r="K62" s="32">
        <f t="shared" si="69"/>
        <v>0</v>
      </c>
      <c r="L62" s="32">
        <f t="shared" si="70"/>
        <v>0</v>
      </c>
      <c r="M62" s="32">
        <f t="shared" si="71"/>
        <v>0</v>
      </c>
      <c r="N62" s="32">
        <f t="shared" si="72"/>
        <v>0</v>
      </c>
      <c r="O62" s="32">
        <f t="shared" si="73"/>
        <v>0</v>
      </c>
      <c r="P62" s="32">
        <f t="shared" si="74"/>
        <v>0</v>
      </c>
      <c r="Q62" s="32">
        <f t="shared" si="75"/>
        <v>0</v>
      </c>
      <c r="R62" s="32">
        <f t="shared" si="76"/>
        <v>0</v>
      </c>
      <c r="S62" s="32">
        <f t="shared" si="77"/>
        <v>0</v>
      </c>
      <c r="T62" s="32">
        <f t="shared" si="78"/>
        <v>0</v>
      </c>
      <c r="U62" s="22">
        <f t="shared" si="79"/>
        <v>0</v>
      </c>
      <c r="V62" s="32">
        <f t="shared" si="80"/>
        <v>0</v>
      </c>
      <c r="W62" s="32">
        <f t="shared" si="81"/>
        <v>0</v>
      </c>
      <c r="X62" s="33">
        <f t="shared" si="82"/>
        <v>0</v>
      </c>
      <c r="Y62" s="32">
        <f t="shared" si="83"/>
        <v>0</v>
      </c>
      <c r="Z62" s="32">
        <f t="shared" si="84"/>
        <v>0</v>
      </c>
      <c r="AA62" s="32">
        <f t="shared" si="85"/>
        <v>0</v>
      </c>
      <c r="AB62" s="32">
        <f t="shared" si="86"/>
        <v>0</v>
      </c>
      <c r="AC62" s="32">
        <f t="shared" si="87"/>
        <v>0</v>
      </c>
      <c r="AD62" s="32">
        <f t="shared" si="88"/>
        <v>0</v>
      </c>
      <c r="AE62" s="32">
        <f>IF(AND(X62=Quizout,X74=0),10,0)</f>
        <v>0</v>
      </c>
    </row>
    <row r="63" spans="1:31" x14ac:dyDescent="0.2">
      <c r="A63" s="34" t="str">
        <f t="shared" si="89"/>
        <v>Gonzo</v>
      </c>
      <c r="D63" s="32">
        <v>0</v>
      </c>
      <c r="E63" s="32">
        <f t="shared" si="90"/>
        <v>0</v>
      </c>
      <c r="F63" s="32">
        <f t="shared" si="64"/>
        <v>0</v>
      </c>
      <c r="G63" s="32">
        <f t="shared" si="65"/>
        <v>0</v>
      </c>
      <c r="H63" s="32">
        <f t="shared" si="66"/>
        <v>0</v>
      </c>
      <c r="I63" s="32">
        <f t="shared" si="67"/>
        <v>0</v>
      </c>
      <c r="J63" s="32">
        <f t="shared" si="68"/>
        <v>0</v>
      </c>
      <c r="K63" s="32">
        <f t="shared" si="69"/>
        <v>0</v>
      </c>
      <c r="L63" s="32">
        <f t="shared" si="70"/>
        <v>0</v>
      </c>
      <c r="M63" s="32">
        <f t="shared" si="71"/>
        <v>0</v>
      </c>
      <c r="N63" s="32">
        <f t="shared" si="72"/>
        <v>0</v>
      </c>
      <c r="O63" s="32">
        <f t="shared" si="73"/>
        <v>0</v>
      </c>
      <c r="P63" s="32">
        <f t="shared" si="74"/>
        <v>0</v>
      </c>
      <c r="Q63" s="32">
        <f t="shared" si="75"/>
        <v>0</v>
      </c>
      <c r="R63" s="32">
        <f t="shared" si="76"/>
        <v>0</v>
      </c>
      <c r="S63" s="32">
        <f t="shared" si="77"/>
        <v>0</v>
      </c>
      <c r="T63" s="32">
        <f t="shared" si="78"/>
        <v>0</v>
      </c>
      <c r="U63" s="22">
        <f t="shared" si="79"/>
        <v>0</v>
      </c>
      <c r="V63" s="32">
        <f t="shared" si="80"/>
        <v>0</v>
      </c>
      <c r="W63" s="32">
        <f t="shared" si="81"/>
        <v>0</v>
      </c>
      <c r="X63" s="33">
        <f t="shared" si="82"/>
        <v>0</v>
      </c>
      <c r="Y63" s="32">
        <f t="shared" si="83"/>
        <v>0</v>
      </c>
      <c r="Z63" s="32">
        <f t="shared" si="84"/>
        <v>0</v>
      </c>
      <c r="AA63" s="32">
        <f t="shared" si="85"/>
        <v>0</v>
      </c>
      <c r="AB63" s="32">
        <f t="shared" si="86"/>
        <v>0</v>
      </c>
      <c r="AC63" s="32">
        <f t="shared" si="87"/>
        <v>0</v>
      </c>
      <c r="AD63" s="32">
        <f t="shared" si="88"/>
        <v>0</v>
      </c>
      <c r="AE63" s="32">
        <f>IF(AND(X63=Quizout,X75=0),10,0)</f>
        <v>0</v>
      </c>
    </row>
    <row r="64" spans="1:31" x14ac:dyDescent="0.2">
      <c r="A64" s="34" t="str">
        <f t="shared" si="89"/>
        <v>Dr. Bunsen Honeydew</v>
      </c>
      <c r="D64" s="32">
        <v>0</v>
      </c>
      <c r="E64" s="32">
        <f t="shared" si="90"/>
        <v>0</v>
      </c>
      <c r="F64" s="32">
        <f t="shared" si="64"/>
        <v>0</v>
      </c>
      <c r="G64" s="32">
        <f t="shared" si="65"/>
        <v>0</v>
      </c>
      <c r="H64" s="32">
        <f t="shared" si="66"/>
        <v>0</v>
      </c>
      <c r="I64" s="32">
        <f t="shared" si="67"/>
        <v>0</v>
      </c>
      <c r="J64" s="32">
        <f t="shared" si="68"/>
        <v>0</v>
      </c>
      <c r="K64" s="32">
        <f t="shared" si="69"/>
        <v>0</v>
      </c>
      <c r="L64" s="32">
        <f t="shared" si="70"/>
        <v>0</v>
      </c>
      <c r="M64" s="32">
        <f t="shared" si="71"/>
        <v>0</v>
      </c>
      <c r="N64" s="32">
        <f t="shared" si="72"/>
        <v>0</v>
      </c>
      <c r="O64" s="32">
        <f t="shared" si="73"/>
        <v>0</v>
      </c>
      <c r="P64" s="32">
        <f t="shared" si="74"/>
        <v>0</v>
      </c>
      <c r="Q64" s="32">
        <f t="shared" si="75"/>
        <v>0</v>
      </c>
      <c r="R64" s="32">
        <f t="shared" si="76"/>
        <v>0</v>
      </c>
      <c r="S64" s="32">
        <f t="shared" si="77"/>
        <v>0</v>
      </c>
      <c r="T64" s="32">
        <f t="shared" si="78"/>
        <v>0</v>
      </c>
      <c r="U64" s="22">
        <f t="shared" si="79"/>
        <v>0</v>
      </c>
      <c r="V64" s="32">
        <f t="shared" si="80"/>
        <v>0</v>
      </c>
      <c r="W64" s="32">
        <f t="shared" si="81"/>
        <v>0</v>
      </c>
      <c r="X64" s="33">
        <f t="shared" si="82"/>
        <v>0</v>
      </c>
      <c r="Y64" s="32">
        <f t="shared" si="83"/>
        <v>0</v>
      </c>
      <c r="Z64" s="32">
        <f t="shared" si="84"/>
        <v>0</v>
      </c>
      <c r="AA64" s="32">
        <f t="shared" si="85"/>
        <v>0</v>
      </c>
      <c r="AB64" s="32">
        <f t="shared" si="86"/>
        <v>0</v>
      </c>
      <c r="AC64" s="32">
        <f t="shared" si="87"/>
        <v>0</v>
      </c>
      <c r="AD64" s="32">
        <f t="shared" si="88"/>
        <v>0</v>
      </c>
      <c r="AE64" s="32">
        <f>IF(AND(X64=Quizout,X76=0),10,0)</f>
        <v>0</v>
      </c>
    </row>
    <row r="65" spans="1:31" x14ac:dyDescent="0.2">
      <c r="A65" s="34" t="str">
        <f t="shared" si="89"/>
        <v>Swedish Chef</v>
      </c>
      <c r="D65" s="32">
        <v>0</v>
      </c>
      <c r="E65" s="32">
        <f t="shared" si="90"/>
        <v>0</v>
      </c>
      <c r="F65" s="32">
        <f t="shared" si="64"/>
        <v>0</v>
      </c>
      <c r="G65" s="32">
        <f t="shared" si="65"/>
        <v>0</v>
      </c>
      <c r="H65" s="32">
        <f t="shared" si="66"/>
        <v>0</v>
      </c>
      <c r="I65" s="32">
        <f t="shared" si="67"/>
        <v>0</v>
      </c>
      <c r="J65" s="32">
        <f t="shared" si="68"/>
        <v>0</v>
      </c>
      <c r="K65" s="32">
        <f t="shared" si="69"/>
        <v>0</v>
      </c>
      <c r="L65" s="32">
        <f t="shared" si="70"/>
        <v>0</v>
      </c>
      <c r="M65" s="32">
        <f t="shared" si="71"/>
        <v>0</v>
      </c>
      <c r="N65" s="32">
        <f t="shared" si="72"/>
        <v>0</v>
      </c>
      <c r="O65" s="32">
        <f t="shared" si="73"/>
        <v>0</v>
      </c>
      <c r="P65" s="32">
        <f t="shared" si="74"/>
        <v>0</v>
      </c>
      <c r="Q65" s="32">
        <f t="shared" si="75"/>
        <v>0</v>
      </c>
      <c r="R65" s="32">
        <f t="shared" si="76"/>
        <v>0</v>
      </c>
      <c r="S65" s="32">
        <f t="shared" si="77"/>
        <v>0</v>
      </c>
      <c r="T65" s="32">
        <f t="shared" si="78"/>
        <v>0</v>
      </c>
      <c r="U65" s="22">
        <f t="shared" si="79"/>
        <v>0</v>
      </c>
      <c r="V65" s="32">
        <f t="shared" si="80"/>
        <v>0</v>
      </c>
      <c r="W65" s="32">
        <f t="shared" si="81"/>
        <v>0</v>
      </c>
      <c r="X65" s="33">
        <f t="shared" si="82"/>
        <v>0</v>
      </c>
      <c r="Y65" s="32">
        <f t="shared" si="83"/>
        <v>0</v>
      </c>
      <c r="Z65" s="32">
        <f t="shared" si="84"/>
        <v>0</v>
      </c>
      <c r="AA65" s="32">
        <f t="shared" si="85"/>
        <v>0</v>
      </c>
      <c r="AB65" s="32">
        <f t="shared" si="86"/>
        <v>0</v>
      </c>
      <c r="AC65" s="32">
        <f t="shared" si="87"/>
        <v>0</v>
      </c>
      <c r="AD65" s="32">
        <f t="shared" si="88"/>
        <v>0</v>
      </c>
      <c r="AE65" s="32">
        <f>IF(AND(X65=Quizout,X77=0),10,0)</f>
        <v>0</v>
      </c>
    </row>
    <row r="67" spans="1:31" x14ac:dyDescent="0.2">
      <c r="A67" s="34" t="s">
        <v>33</v>
      </c>
      <c r="D67" s="32">
        <v>0</v>
      </c>
      <c r="E67" s="32">
        <f>SUM(E61:E65)</f>
        <v>0</v>
      </c>
      <c r="F67" s="32">
        <f t="shared" ref="F67:AD67" si="91">SUM(F61:F65)</f>
        <v>0</v>
      </c>
      <c r="G67" s="32">
        <f t="shared" si="91"/>
        <v>0</v>
      </c>
      <c r="H67" s="32">
        <f t="shared" si="91"/>
        <v>0</v>
      </c>
      <c r="I67" s="32">
        <f t="shared" si="91"/>
        <v>0</v>
      </c>
      <c r="J67" s="32">
        <f t="shared" si="91"/>
        <v>0</v>
      </c>
      <c r="K67" s="32">
        <f t="shared" si="91"/>
        <v>0</v>
      </c>
      <c r="L67" s="32">
        <f t="shared" si="91"/>
        <v>0</v>
      </c>
      <c r="M67" s="32">
        <f t="shared" si="91"/>
        <v>0</v>
      </c>
      <c r="N67" s="32">
        <f t="shared" si="91"/>
        <v>0</v>
      </c>
      <c r="O67" s="32">
        <f t="shared" si="91"/>
        <v>0</v>
      </c>
      <c r="P67" s="32">
        <f t="shared" si="91"/>
        <v>0</v>
      </c>
      <c r="Q67" s="32">
        <f t="shared" si="91"/>
        <v>0</v>
      </c>
      <c r="R67" s="32">
        <f t="shared" si="91"/>
        <v>0</v>
      </c>
      <c r="S67" s="32">
        <f t="shared" si="91"/>
        <v>0</v>
      </c>
      <c r="T67" s="32">
        <f t="shared" si="91"/>
        <v>0</v>
      </c>
      <c r="U67" s="22">
        <f t="shared" si="91"/>
        <v>0</v>
      </c>
      <c r="V67" s="32">
        <f t="shared" si="91"/>
        <v>0</v>
      </c>
      <c r="W67" s="32">
        <f t="shared" si="91"/>
        <v>0</v>
      </c>
      <c r="X67" s="33">
        <f t="shared" si="91"/>
        <v>0</v>
      </c>
      <c r="Y67" s="32">
        <f t="shared" si="91"/>
        <v>0</v>
      </c>
      <c r="Z67" s="32">
        <f t="shared" si="91"/>
        <v>0</v>
      </c>
      <c r="AA67" s="32">
        <f t="shared" si="91"/>
        <v>0</v>
      </c>
      <c r="AB67" s="32">
        <f t="shared" si="91"/>
        <v>0</v>
      </c>
      <c r="AC67" s="32">
        <f t="shared" si="91"/>
        <v>0</v>
      </c>
      <c r="AD67" s="32">
        <f t="shared" si="91"/>
        <v>0</v>
      </c>
    </row>
    <row r="68" spans="1:31" x14ac:dyDescent="0.2">
      <c r="A68" s="34" t="s">
        <v>34</v>
      </c>
      <c r="E68" s="32">
        <f>SUM(E61&gt;0,E62&gt;0,E63&gt;0,E64&gt;0,E65&gt;0)</f>
        <v>0</v>
      </c>
      <c r="F68" s="32">
        <f t="shared" ref="F68:AD68" si="92">SUM(F61&gt;0,F62&gt;0,F63&gt;0,F64&gt;0,F65&gt;0)</f>
        <v>0</v>
      </c>
      <c r="G68" s="32">
        <f t="shared" si="92"/>
        <v>0</v>
      </c>
      <c r="H68" s="32">
        <f t="shared" si="92"/>
        <v>0</v>
      </c>
      <c r="I68" s="32">
        <f t="shared" si="92"/>
        <v>0</v>
      </c>
      <c r="J68" s="32">
        <f t="shared" si="92"/>
        <v>0</v>
      </c>
      <c r="K68" s="32">
        <f t="shared" si="92"/>
        <v>0</v>
      </c>
      <c r="L68" s="32">
        <f t="shared" si="92"/>
        <v>0</v>
      </c>
      <c r="M68" s="32">
        <f t="shared" si="92"/>
        <v>0</v>
      </c>
      <c r="N68" s="32">
        <f t="shared" si="92"/>
        <v>0</v>
      </c>
      <c r="O68" s="32">
        <f t="shared" si="92"/>
        <v>0</v>
      </c>
      <c r="P68" s="32">
        <f t="shared" si="92"/>
        <v>0</v>
      </c>
      <c r="Q68" s="32">
        <f t="shared" si="92"/>
        <v>0</v>
      </c>
      <c r="R68" s="32">
        <f t="shared" si="92"/>
        <v>0</v>
      </c>
      <c r="S68" s="32">
        <f t="shared" si="92"/>
        <v>0</v>
      </c>
      <c r="T68" s="32">
        <f t="shared" si="92"/>
        <v>0</v>
      </c>
      <c r="U68" s="22">
        <f t="shared" si="92"/>
        <v>0</v>
      </c>
      <c r="V68" s="32">
        <f t="shared" si="92"/>
        <v>0</v>
      </c>
      <c r="W68" s="32">
        <f t="shared" si="92"/>
        <v>0</v>
      </c>
      <c r="X68" s="33">
        <f t="shared" si="92"/>
        <v>0</v>
      </c>
      <c r="Y68" s="32">
        <f t="shared" si="92"/>
        <v>0</v>
      </c>
      <c r="Z68" s="32">
        <f t="shared" si="92"/>
        <v>0</v>
      </c>
      <c r="AA68" s="32">
        <f t="shared" si="92"/>
        <v>0</v>
      </c>
      <c r="AB68" s="32">
        <f t="shared" si="92"/>
        <v>0</v>
      </c>
      <c r="AC68" s="32">
        <f t="shared" si="92"/>
        <v>0</v>
      </c>
      <c r="AD68" s="32">
        <f t="shared" si="92"/>
        <v>0</v>
      </c>
    </row>
    <row r="69" spans="1:31" x14ac:dyDescent="0.2">
      <c r="A69" s="34" t="s">
        <v>32</v>
      </c>
      <c r="E69" s="32">
        <f t="shared" ref="E69:AD69" si="93">IF(OR(AND(E53="c",E61=Quizout,E73=0),AND(E54="c",E62=Quizout,E74=0),AND(E55="c",E63=Quizout,E75=0),AND(E56="c",E64=Quizout,E76=0),AND(E57="c",E65=Quizout,E77=0)),10,0)</f>
        <v>0</v>
      </c>
      <c r="F69" s="32">
        <f t="shared" si="93"/>
        <v>0</v>
      </c>
      <c r="G69" s="32">
        <f t="shared" si="93"/>
        <v>0</v>
      </c>
      <c r="H69" s="32">
        <f t="shared" si="93"/>
        <v>0</v>
      </c>
      <c r="I69" s="32">
        <f t="shared" si="93"/>
        <v>0</v>
      </c>
      <c r="J69" s="32">
        <f t="shared" si="93"/>
        <v>0</v>
      </c>
      <c r="K69" s="32">
        <f t="shared" si="93"/>
        <v>0</v>
      </c>
      <c r="L69" s="32">
        <f t="shared" si="93"/>
        <v>0</v>
      </c>
      <c r="M69" s="32">
        <f t="shared" si="93"/>
        <v>0</v>
      </c>
      <c r="N69" s="32">
        <f t="shared" si="93"/>
        <v>0</v>
      </c>
      <c r="O69" s="32">
        <f t="shared" si="93"/>
        <v>0</v>
      </c>
      <c r="P69" s="32">
        <f t="shared" si="93"/>
        <v>0</v>
      </c>
      <c r="Q69" s="32">
        <f t="shared" si="93"/>
        <v>0</v>
      </c>
      <c r="R69" s="32">
        <f t="shared" si="93"/>
        <v>0</v>
      </c>
      <c r="S69" s="32">
        <f t="shared" si="93"/>
        <v>0</v>
      </c>
      <c r="T69" s="32">
        <f t="shared" si="93"/>
        <v>0</v>
      </c>
      <c r="U69" s="22">
        <f t="shared" si="93"/>
        <v>0</v>
      </c>
      <c r="V69" s="32">
        <f t="shared" si="93"/>
        <v>0</v>
      </c>
      <c r="W69" s="32">
        <f t="shared" si="93"/>
        <v>0</v>
      </c>
      <c r="X69" s="33">
        <f t="shared" si="93"/>
        <v>0</v>
      </c>
      <c r="Y69" s="32">
        <f t="shared" si="93"/>
        <v>0</v>
      </c>
      <c r="Z69" s="32">
        <f t="shared" si="93"/>
        <v>0</v>
      </c>
      <c r="AA69" s="32">
        <f t="shared" si="93"/>
        <v>0</v>
      </c>
      <c r="AB69" s="32">
        <f t="shared" si="93"/>
        <v>0</v>
      </c>
      <c r="AC69" s="32">
        <f t="shared" si="93"/>
        <v>0</v>
      </c>
      <c r="AD69" s="32">
        <f t="shared" si="93"/>
        <v>0</v>
      </c>
    </row>
    <row r="70" spans="1:31" x14ac:dyDescent="0.2">
      <c r="A70" s="34" t="s">
        <v>35</v>
      </c>
      <c r="E70" s="32">
        <f>IF(AND(OR(E61=1,E62=1,E63=1,E64=1,E65=1),E68&gt;2,E68&gt;D68),10,0)</f>
        <v>0</v>
      </c>
      <c r="F70" s="32">
        <f t="shared" ref="F70" si="94">IF(AND(OR(F61=1,F62=1,F63=1,F64=1,F65=1),F68&gt;2,F68&gt;E68),10,0)</f>
        <v>0</v>
      </c>
      <c r="G70" s="32">
        <f t="shared" ref="G70" si="95">IF(AND(OR(G61=1,G62=1,G63=1,G64=1,G65=1),G68&gt;2,G68&gt;F68),10,0)</f>
        <v>0</v>
      </c>
      <c r="H70" s="32">
        <f t="shared" ref="H70" si="96">IF(AND(OR(H61=1,H62=1,H63=1,H64=1,H65=1),H68&gt;2,H68&gt;G68),10,0)</f>
        <v>0</v>
      </c>
      <c r="I70" s="32">
        <f t="shared" ref="I70" si="97">IF(AND(OR(I61=1,I62=1,I63=1,I64=1,I65=1),I68&gt;2,I68&gt;H68),10,0)</f>
        <v>0</v>
      </c>
      <c r="J70" s="32">
        <f t="shared" ref="J70" si="98">IF(AND(OR(J61=1,J62=1,J63=1,J64=1,J65=1),J68&gt;2,J68&gt;I68),10,0)</f>
        <v>0</v>
      </c>
      <c r="K70" s="32">
        <f t="shared" ref="K70" si="99">IF(AND(OR(K61=1,K62=1,K63=1,K64=1,K65=1),K68&gt;2,K68&gt;J68),10,0)</f>
        <v>0</v>
      </c>
      <c r="L70" s="32">
        <f t="shared" ref="L70" si="100">IF(AND(OR(L61=1,L62=1,L63=1,L64=1,L65=1),L68&gt;2,L68&gt;K68),10,0)</f>
        <v>0</v>
      </c>
      <c r="M70" s="32">
        <f t="shared" ref="M70" si="101">IF(AND(OR(M61=1,M62=1,M63=1,M64=1,M65=1),M68&gt;2,M68&gt;L68),10,0)</f>
        <v>0</v>
      </c>
      <c r="N70" s="32">
        <f t="shared" ref="N70" si="102">IF(AND(OR(N61=1,N62=1,N63=1,N64=1,N65=1),N68&gt;2,N68&gt;M68),10,0)</f>
        <v>0</v>
      </c>
      <c r="O70" s="32">
        <f t="shared" ref="O70" si="103">IF(AND(OR(O61=1,O62=1,O63=1,O64=1,O65=1),O68&gt;2,O68&gt;N68),10,0)</f>
        <v>0</v>
      </c>
      <c r="P70" s="32">
        <f t="shared" ref="P70" si="104">IF(AND(OR(P61=1,P62=1,P63=1,P64=1,P65=1),P68&gt;2,P68&gt;O68),10,0)</f>
        <v>0</v>
      </c>
      <c r="Q70" s="32">
        <f t="shared" ref="Q70" si="105">IF(AND(OR(Q61=1,Q62=1,Q63=1,Q64=1,Q65=1),Q68&gt;2,Q68&gt;P68),10,0)</f>
        <v>0</v>
      </c>
      <c r="R70" s="32">
        <f t="shared" ref="R70" si="106">IF(AND(OR(R61=1,R62=1,R63=1,R64=1,R65=1),R68&gt;2,R68&gt;Q68),10,0)</f>
        <v>0</v>
      </c>
      <c r="S70" s="32">
        <f t="shared" ref="S70" si="107">IF(AND(OR(S61=1,S62=1,S63=1,S64=1,S65=1),S68&gt;2,S68&gt;R68),10,0)</f>
        <v>0</v>
      </c>
      <c r="T70" s="32">
        <f t="shared" ref="T70" si="108">IF(AND(OR(T61=1,T62=1,T63=1,T64=1,T65=1),T68&gt;2,T68&gt;S68),10,0)</f>
        <v>0</v>
      </c>
      <c r="U70" s="22">
        <f t="shared" ref="U70" si="109">IF(AND(OR(U61=1,U62=1,U63=1,U64=1,U65=1),U68&gt;2,U68&gt;T68),10,0)</f>
        <v>0</v>
      </c>
      <c r="V70" s="32">
        <f t="shared" ref="V70" si="110">IF(AND(OR(V61=1,V62=1,V63=1,V64=1,V65=1),V68&gt;2,V68&gt;U68),10,0)</f>
        <v>0</v>
      </c>
      <c r="W70" s="32">
        <f t="shared" ref="W70" si="111">IF(AND(OR(W61=1,W62=1,W63=1,W64=1,W65=1),W68&gt;2,W68&gt;V68),10,0)</f>
        <v>0</v>
      </c>
      <c r="X70" s="33">
        <f t="shared" ref="X70" si="112">IF(AND(OR(X61=1,X62=1,X63=1,X64=1,X65=1),X68&gt;2,X68&gt;W68),10,0)</f>
        <v>0</v>
      </c>
      <c r="Y70" s="32">
        <f t="shared" ref="Y70" si="113">IF(AND(OR(Y61=1,Y62=1,Y63=1,Y64=1,Y65=1),Y68&gt;2,Y68&gt;X68),10,0)</f>
        <v>0</v>
      </c>
      <c r="Z70" s="32">
        <f t="shared" ref="Z70" si="114">IF(AND(OR(Z61=1,Z62=1,Z63=1,Z64=1,Z65=1),Z68&gt;2,Z68&gt;Y68),10,0)</f>
        <v>0</v>
      </c>
      <c r="AA70" s="32">
        <f t="shared" ref="AA70" si="115">IF(AND(OR(AA61=1,AA62=1,AA63=1,AA64=1,AA65=1),AA68&gt;2,AA68&gt;Z68),10,0)</f>
        <v>0</v>
      </c>
      <c r="AB70" s="32">
        <f t="shared" ref="AB70" si="116">IF(AND(OR(AB61=1,AB62=1,AB63=1,AB64=1,AB65=1),AB68&gt;2,AB68&gt;AA68),10,0)</f>
        <v>0</v>
      </c>
      <c r="AC70" s="32">
        <f t="shared" ref="AC70" si="117">IF(AND(OR(AC61=1,AC62=1,AC63=1,AC64=1,AC65=1),AC68&gt;2,AC68&gt;AB68),10,0)</f>
        <v>0</v>
      </c>
      <c r="AD70" s="32">
        <f t="shared" ref="AD70" si="118">IF(AND(OR(AD61=1,AD62=1,AD63=1,AD64=1,AD65=1),AD68&gt;2,AD68&gt;AC68),10,0)</f>
        <v>0</v>
      </c>
    </row>
    <row r="72" spans="1:31" ht="15" x14ac:dyDescent="0.25">
      <c r="A72" s="35" t="s">
        <v>21</v>
      </c>
      <c r="AE72" s="39" t="s">
        <v>36</v>
      </c>
    </row>
    <row r="73" spans="1:31" x14ac:dyDescent="0.2">
      <c r="A73" s="34" t="str">
        <f>A53</f>
        <v>Kermit the Frog</v>
      </c>
      <c r="D73" s="32">
        <v>0</v>
      </c>
      <c r="E73" s="32">
        <f>IF(E53="e",1,0)+D73</f>
        <v>0</v>
      </c>
      <c r="F73" s="32">
        <f t="shared" ref="F73:F77" si="119">IF(F53="e",1,0)+E73</f>
        <v>0</v>
      </c>
      <c r="G73" s="32">
        <f t="shared" ref="G73:G77" si="120">IF(G53="e",1,0)+F73</f>
        <v>0</v>
      </c>
      <c r="H73" s="32">
        <f t="shared" ref="H73:H77" si="121">IF(H53="e",1,0)+G73</f>
        <v>0</v>
      </c>
      <c r="I73" s="32">
        <f t="shared" ref="I73:I77" si="122">IF(I53="e",1,0)+H73</f>
        <v>0</v>
      </c>
      <c r="J73" s="32">
        <f t="shared" ref="J73:J77" si="123">IF(J53="e",1,0)+I73</f>
        <v>0</v>
      </c>
      <c r="K73" s="32">
        <f t="shared" ref="K73:K77" si="124">IF(K53="e",1,0)+J73</f>
        <v>0</v>
      </c>
      <c r="L73" s="32">
        <f t="shared" ref="L73:L77" si="125">IF(L53="e",1,0)+K73</f>
        <v>0</v>
      </c>
      <c r="M73" s="32">
        <f t="shared" ref="M73:M77" si="126">IF(M53="e",1,0)+L73</f>
        <v>0</v>
      </c>
      <c r="N73" s="32">
        <f t="shared" ref="N73:N77" si="127">IF(N53="e",1,0)+M73</f>
        <v>0</v>
      </c>
      <c r="O73" s="32">
        <f t="shared" ref="O73:O77" si="128">IF(O53="e",1,0)+N73</f>
        <v>0</v>
      </c>
      <c r="P73" s="32">
        <f t="shared" ref="P73:P77" si="129">IF(P53="e",1,0)+O73</f>
        <v>0</v>
      </c>
      <c r="Q73" s="32">
        <f t="shared" ref="Q73:Q77" si="130">IF(Q53="e",1,0)+P73</f>
        <v>0</v>
      </c>
      <c r="R73" s="32">
        <f t="shared" ref="R73:R77" si="131">IF(R53="e",1,0)+Q73</f>
        <v>0</v>
      </c>
      <c r="S73" s="32">
        <f t="shared" ref="S73:S77" si="132">IF(S53="e",1,0)+R73</f>
        <v>0</v>
      </c>
      <c r="T73" s="32">
        <f t="shared" ref="T73:T77" si="133">IF(T53="e",1,0)+S73</f>
        <v>0</v>
      </c>
      <c r="U73" s="22">
        <f t="shared" ref="U73:U77" si="134">IF(U53="e",1,0)+T73</f>
        <v>0</v>
      </c>
      <c r="V73" s="32">
        <f t="shared" ref="V73:V77" si="135">IF(V53="e",1,0)+U73</f>
        <v>0</v>
      </c>
      <c r="W73" s="32">
        <f t="shared" ref="W73:W77" si="136">IF(W53="e",1,0)+V73</f>
        <v>0</v>
      </c>
      <c r="X73" s="33">
        <f t="shared" ref="X73:X77" si="137">IF(X53="e",1,0)+W73</f>
        <v>0</v>
      </c>
      <c r="Y73" s="32">
        <f t="shared" ref="Y73:Y77" si="138">IF(Y53="e",1,0)+X73</f>
        <v>0</v>
      </c>
      <c r="Z73" s="32">
        <f t="shared" ref="Z73:Z77" si="139">IF(Z53="e",1,0)+Y73</f>
        <v>0</v>
      </c>
      <c r="AA73" s="32">
        <f t="shared" ref="AA73:AA77" si="140">IF(AA53="e",1,0)+Z73</f>
        <v>0</v>
      </c>
      <c r="AB73" s="32">
        <f t="shared" ref="AB73:AB77" si="141">IF(AB53="e",1,0)+AA73</f>
        <v>0</v>
      </c>
      <c r="AC73" s="32">
        <f t="shared" ref="AC73:AC77" si="142">IF(AC53="e",1,0)+AB73</f>
        <v>0</v>
      </c>
      <c r="AD73" s="32">
        <f t="shared" ref="AD73:AD77" si="143">IF(AD53="e",1,0)+AC73</f>
        <v>0</v>
      </c>
      <c r="AE73" s="32">
        <f>IF(X73&gt;1,-10*(X73-1),0)</f>
        <v>0</v>
      </c>
    </row>
    <row r="74" spans="1:31" x14ac:dyDescent="0.2">
      <c r="A74" s="34" t="str">
        <f t="shared" ref="A74:A77" si="144">A54</f>
        <v>Miss Piggy</v>
      </c>
      <c r="D74" s="32">
        <v>0</v>
      </c>
      <c r="E74" s="32">
        <f t="shared" ref="E74:E77" si="145">IF(E54="e",1,0)+D74</f>
        <v>0</v>
      </c>
      <c r="F74" s="32">
        <f t="shared" si="119"/>
        <v>0</v>
      </c>
      <c r="G74" s="32">
        <f t="shared" si="120"/>
        <v>0</v>
      </c>
      <c r="H74" s="32">
        <f t="shared" si="121"/>
        <v>0</v>
      </c>
      <c r="I74" s="32">
        <f t="shared" si="122"/>
        <v>0</v>
      </c>
      <c r="J74" s="32">
        <f t="shared" si="123"/>
        <v>0</v>
      </c>
      <c r="K74" s="32">
        <f t="shared" si="124"/>
        <v>0</v>
      </c>
      <c r="L74" s="32">
        <f t="shared" si="125"/>
        <v>0</v>
      </c>
      <c r="M74" s="32">
        <f t="shared" si="126"/>
        <v>0</v>
      </c>
      <c r="N74" s="32">
        <f t="shared" si="127"/>
        <v>0</v>
      </c>
      <c r="O74" s="32">
        <f t="shared" si="128"/>
        <v>0</v>
      </c>
      <c r="P74" s="32">
        <f t="shared" si="129"/>
        <v>0</v>
      </c>
      <c r="Q74" s="32">
        <f t="shared" si="130"/>
        <v>0</v>
      </c>
      <c r="R74" s="32">
        <f t="shared" si="131"/>
        <v>0</v>
      </c>
      <c r="S74" s="32">
        <f t="shared" si="132"/>
        <v>0</v>
      </c>
      <c r="T74" s="32">
        <f t="shared" si="133"/>
        <v>0</v>
      </c>
      <c r="U74" s="22">
        <f t="shared" si="134"/>
        <v>0</v>
      </c>
      <c r="V74" s="32">
        <f t="shared" si="135"/>
        <v>0</v>
      </c>
      <c r="W74" s="32">
        <f t="shared" si="136"/>
        <v>0</v>
      </c>
      <c r="X74" s="33">
        <f t="shared" si="137"/>
        <v>0</v>
      </c>
      <c r="Y74" s="32">
        <f t="shared" si="138"/>
        <v>0</v>
      </c>
      <c r="Z74" s="32">
        <f t="shared" si="139"/>
        <v>0</v>
      </c>
      <c r="AA74" s="32">
        <f t="shared" si="140"/>
        <v>0</v>
      </c>
      <c r="AB74" s="32">
        <f t="shared" si="141"/>
        <v>0</v>
      </c>
      <c r="AC74" s="32">
        <f t="shared" si="142"/>
        <v>0</v>
      </c>
      <c r="AD74" s="32">
        <f t="shared" si="143"/>
        <v>0</v>
      </c>
      <c r="AE74" s="32">
        <f t="shared" ref="AE74:AE77" si="146">IF(X74&gt;1,-10*(X74-1),0)</f>
        <v>0</v>
      </c>
    </row>
    <row r="75" spans="1:31" x14ac:dyDescent="0.2">
      <c r="A75" s="34" t="str">
        <f t="shared" si="144"/>
        <v>Gonzo</v>
      </c>
      <c r="D75" s="32">
        <v>0</v>
      </c>
      <c r="E75" s="32">
        <f t="shared" si="145"/>
        <v>0</v>
      </c>
      <c r="F75" s="32">
        <f t="shared" si="119"/>
        <v>0</v>
      </c>
      <c r="G75" s="32">
        <f t="shared" si="120"/>
        <v>0</v>
      </c>
      <c r="H75" s="32">
        <f t="shared" si="121"/>
        <v>0</v>
      </c>
      <c r="I75" s="32">
        <f t="shared" si="122"/>
        <v>0</v>
      </c>
      <c r="J75" s="32">
        <f t="shared" si="123"/>
        <v>0</v>
      </c>
      <c r="K75" s="32">
        <f t="shared" si="124"/>
        <v>0</v>
      </c>
      <c r="L75" s="32">
        <f t="shared" si="125"/>
        <v>0</v>
      </c>
      <c r="M75" s="32">
        <f t="shared" si="126"/>
        <v>0</v>
      </c>
      <c r="N75" s="32">
        <f t="shared" si="127"/>
        <v>0</v>
      </c>
      <c r="O75" s="32">
        <f t="shared" si="128"/>
        <v>0</v>
      </c>
      <c r="P75" s="32">
        <f t="shared" si="129"/>
        <v>0</v>
      </c>
      <c r="Q75" s="32">
        <f t="shared" si="130"/>
        <v>0</v>
      </c>
      <c r="R75" s="32">
        <f t="shared" si="131"/>
        <v>0</v>
      </c>
      <c r="S75" s="32">
        <f t="shared" si="132"/>
        <v>0</v>
      </c>
      <c r="T75" s="32">
        <f t="shared" si="133"/>
        <v>0</v>
      </c>
      <c r="U75" s="22">
        <f t="shared" si="134"/>
        <v>0</v>
      </c>
      <c r="V75" s="32">
        <f t="shared" si="135"/>
        <v>0</v>
      </c>
      <c r="W75" s="32">
        <f t="shared" si="136"/>
        <v>0</v>
      </c>
      <c r="X75" s="33">
        <f t="shared" si="137"/>
        <v>0</v>
      </c>
      <c r="Y75" s="32">
        <f t="shared" si="138"/>
        <v>0</v>
      </c>
      <c r="Z75" s="32">
        <f t="shared" si="139"/>
        <v>0</v>
      </c>
      <c r="AA75" s="32">
        <f t="shared" si="140"/>
        <v>0</v>
      </c>
      <c r="AB75" s="32">
        <f t="shared" si="141"/>
        <v>0</v>
      </c>
      <c r="AC75" s="32">
        <f t="shared" si="142"/>
        <v>0</v>
      </c>
      <c r="AD75" s="32">
        <f t="shared" si="143"/>
        <v>0</v>
      </c>
      <c r="AE75" s="32">
        <f t="shared" si="146"/>
        <v>0</v>
      </c>
    </row>
    <row r="76" spans="1:31" x14ac:dyDescent="0.2">
      <c r="A76" s="34" t="str">
        <f t="shared" si="144"/>
        <v>Dr. Bunsen Honeydew</v>
      </c>
      <c r="D76" s="32">
        <v>0</v>
      </c>
      <c r="E76" s="32">
        <f t="shared" si="145"/>
        <v>0</v>
      </c>
      <c r="F76" s="32">
        <f t="shared" si="119"/>
        <v>0</v>
      </c>
      <c r="G76" s="32">
        <f t="shared" si="120"/>
        <v>0</v>
      </c>
      <c r="H76" s="32">
        <f t="shared" si="121"/>
        <v>0</v>
      </c>
      <c r="I76" s="32">
        <f t="shared" si="122"/>
        <v>0</v>
      </c>
      <c r="J76" s="32">
        <f t="shared" si="123"/>
        <v>0</v>
      </c>
      <c r="K76" s="32">
        <f t="shared" si="124"/>
        <v>0</v>
      </c>
      <c r="L76" s="32">
        <f t="shared" si="125"/>
        <v>0</v>
      </c>
      <c r="M76" s="32">
        <f t="shared" si="126"/>
        <v>0</v>
      </c>
      <c r="N76" s="32">
        <f t="shared" si="127"/>
        <v>0</v>
      </c>
      <c r="O76" s="32">
        <f t="shared" si="128"/>
        <v>0</v>
      </c>
      <c r="P76" s="32">
        <f t="shared" si="129"/>
        <v>0</v>
      </c>
      <c r="Q76" s="32">
        <f t="shared" si="130"/>
        <v>0</v>
      </c>
      <c r="R76" s="32">
        <f t="shared" si="131"/>
        <v>0</v>
      </c>
      <c r="S76" s="32">
        <f t="shared" si="132"/>
        <v>0</v>
      </c>
      <c r="T76" s="32">
        <f t="shared" si="133"/>
        <v>0</v>
      </c>
      <c r="U76" s="22">
        <f t="shared" si="134"/>
        <v>0</v>
      </c>
      <c r="V76" s="32">
        <f t="shared" si="135"/>
        <v>0</v>
      </c>
      <c r="W76" s="32">
        <f t="shared" si="136"/>
        <v>0</v>
      </c>
      <c r="X76" s="33">
        <f t="shared" si="137"/>
        <v>0</v>
      </c>
      <c r="Y76" s="32">
        <f t="shared" si="138"/>
        <v>0</v>
      </c>
      <c r="Z76" s="32">
        <f t="shared" si="139"/>
        <v>0</v>
      </c>
      <c r="AA76" s="32">
        <f t="shared" si="140"/>
        <v>0</v>
      </c>
      <c r="AB76" s="32">
        <f t="shared" si="141"/>
        <v>0</v>
      </c>
      <c r="AC76" s="32">
        <f t="shared" si="142"/>
        <v>0</v>
      </c>
      <c r="AD76" s="32">
        <f t="shared" si="143"/>
        <v>0</v>
      </c>
      <c r="AE76" s="32">
        <f t="shared" si="146"/>
        <v>0</v>
      </c>
    </row>
    <row r="77" spans="1:31" x14ac:dyDescent="0.2">
      <c r="A77" s="34" t="str">
        <f t="shared" si="144"/>
        <v>Swedish Chef</v>
      </c>
      <c r="D77" s="32">
        <v>0</v>
      </c>
      <c r="E77" s="32">
        <f t="shared" si="145"/>
        <v>0</v>
      </c>
      <c r="F77" s="32">
        <f t="shared" si="119"/>
        <v>0</v>
      </c>
      <c r="G77" s="32">
        <f t="shared" si="120"/>
        <v>0</v>
      </c>
      <c r="H77" s="32">
        <f t="shared" si="121"/>
        <v>0</v>
      </c>
      <c r="I77" s="32">
        <f t="shared" si="122"/>
        <v>0</v>
      </c>
      <c r="J77" s="32">
        <f t="shared" si="123"/>
        <v>0</v>
      </c>
      <c r="K77" s="32">
        <f t="shared" si="124"/>
        <v>0</v>
      </c>
      <c r="L77" s="32">
        <f t="shared" si="125"/>
        <v>0</v>
      </c>
      <c r="M77" s="32">
        <f t="shared" si="126"/>
        <v>0</v>
      </c>
      <c r="N77" s="32">
        <f t="shared" si="127"/>
        <v>0</v>
      </c>
      <c r="O77" s="32">
        <f t="shared" si="128"/>
        <v>0</v>
      </c>
      <c r="P77" s="32">
        <f t="shared" si="129"/>
        <v>0</v>
      </c>
      <c r="Q77" s="32">
        <f t="shared" si="130"/>
        <v>0</v>
      </c>
      <c r="R77" s="32">
        <f t="shared" si="131"/>
        <v>0</v>
      </c>
      <c r="S77" s="32">
        <f t="shared" si="132"/>
        <v>0</v>
      </c>
      <c r="T77" s="32">
        <f t="shared" si="133"/>
        <v>0</v>
      </c>
      <c r="U77" s="22">
        <f t="shared" si="134"/>
        <v>0</v>
      </c>
      <c r="V77" s="32">
        <f t="shared" si="135"/>
        <v>0</v>
      </c>
      <c r="W77" s="32">
        <f t="shared" si="136"/>
        <v>0</v>
      </c>
      <c r="X77" s="33">
        <f t="shared" si="137"/>
        <v>0</v>
      </c>
      <c r="Y77" s="32">
        <f t="shared" si="138"/>
        <v>0</v>
      </c>
      <c r="Z77" s="32">
        <f t="shared" si="139"/>
        <v>0</v>
      </c>
      <c r="AA77" s="32">
        <f t="shared" si="140"/>
        <v>0</v>
      </c>
      <c r="AB77" s="32">
        <f t="shared" si="141"/>
        <v>0</v>
      </c>
      <c r="AC77" s="32">
        <f t="shared" si="142"/>
        <v>0</v>
      </c>
      <c r="AD77" s="32">
        <f t="shared" si="143"/>
        <v>0</v>
      </c>
      <c r="AE77" s="32">
        <f t="shared" si="146"/>
        <v>0</v>
      </c>
    </row>
    <row r="79" spans="1:31" x14ac:dyDescent="0.2">
      <c r="A79" s="34" t="s">
        <v>37</v>
      </c>
      <c r="E79" s="32">
        <f>SUM(E73:E77)</f>
        <v>0</v>
      </c>
      <c r="F79" s="32">
        <f t="shared" ref="F79:AD79" si="147">SUM(F73:F77)</f>
        <v>0</v>
      </c>
      <c r="G79" s="32">
        <f t="shared" si="147"/>
        <v>0</v>
      </c>
      <c r="H79" s="32">
        <f t="shared" si="147"/>
        <v>0</v>
      </c>
      <c r="I79" s="32">
        <f t="shared" si="147"/>
        <v>0</v>
      </c>
      <c r="J79" s="32">
        <f t="shared" si="147"/>
        <v>0</v>
      </c>
      <c r="K79" s="32">
        <f t="shared" si="147"/>
        <v>0</v>
      </c>
      <c r="L79" s="32">
        <f t="shared" si="147"/>
        <v>0</v>
      </c>
      <c r="M79" s="32">
        <f t="shared" si="147"/>
        <v>0</v>
      </c>
      <c r="N79" s="32">
        <f t="shared" si="147"/>
        <v>0</v>
      </c>
      <c r="O79" s="32">
        <f t="shared" si="147"/>
        <v>0</v>
      </c>
      <c r="P79" s="32">
        <f t="shared" si="147"/>
        <v>0</v>
      </c>
      <c r="Q79" s="32">
        <f t="shared" si="147"/>
        <v>0</v>
      </c>
      <c r="R79" s="32">
        <f t="shared" si="147"/>
        <v>0</v>
      </c>
      <c r="S79" s="32">
        <f t="shared" si="147"/>
        <v>0</v>
      </c>
      <c r="T79" s="32">
        <f t="shared" si="147"/>
        <v>0</v>
      </c>
      <c r="U79" s="22">
        <f t="shared" si="147"/>
        <v>0</v>
      </c>
      <c r="V79" s="32">
        <f t="shared" si="147"/>
        <v>0</v>
      </c>
      <c r="W79" s="32">
        <f t="shared" si="147"/>
        <v>0</v>
      </c>
      <c r="X79" s="33">
        <f t="shared" si="147"/>
        <v>0</v>
      </c>
      <c r="Y79" s="32">
        <f t="shared" si="147"/>
        <v>0</v>
      </c>
      <c r="Z79" s="32">
        <f t="shared" si="147"/>
        <v>0</v>
      </c>
      <c r="AA79" s="32">
        <f t="shared" si="147"/>
        <v>0</v>
      </c>
      <c r="AB79" s="32">
        <f t="shared" si="147"/>
        <v>0</v>
      </c>
      <c r="AC79" s="32">
        <f t="shared" si="147"/>
        <v>0</v>
      </c>
      <c r="AD79" s="32">
        <f t="shared" si="147"/>
        <v>0</v>
      </c>
    </row>
    <row r="80" spans="1:31" x14ac:dyDescent="0.2">
      <c r="A80" s="34" t="s">
        <v>38</v>
      </c>
      <c r="E80" s="32">
        <f t="shared" ref="E80" si="148">IF(E97,IF(OR(E73&gt;1,E74&gt;1,E75&gt;1,E76&gt;1,E77&gt;1,E79&gt;2),-10,0),0)</f>
        <v>0</v>
      </c>
      <c r="F80" s="32">
        <f t="shared" ref="F80" si="149">IF(F97,IF(OR(F73&gt;1,F74&gt;1,F75&gt;1,F76&gt;1,F77&gt;1,F79&gt;2),-10,0),0)</f>
        <v>0</v>
      </c>
      <c r="G80" s="32">
        <f t="shared" ref="G80" si="150">IF(G97,IF(OR(G73&gt;1,G74&gt;1,G75&gt;1,G76&gt;1,G77&gt;1,G79&gt;2),-10,0),0)</f>
        <v>0</v>
      </c>
      <c r="H80" s="32">
        <f t="shared" ref="H80" si="151">IF(H97,IF(OR(H73&gt;1,H74&gt;1,H75&gt;1,H76&gt;1,H77&gt;1,H79&gt;2),-10,0),0)</f>
        <v>0</v>
      </c>
      <c r="I80" s="32">
        <f t="shared" ref="I80" si="152">IF(I97,IF(OR(I73&gt;1,I74&gt;1,I75&gt;1,I76&gt;1,I77&gt;1,I79&gt;2),-10,0),0)</f>
        <v>0</v>
      </c>
      <c r="J80" s="32">
        <f t="shared" ref="J80" si="153">IF(J97,IF(OR(J73&gt;1,J74&gt;1,J75&gt;1,J76&gt;1,J77&gt;1,J79&gt;2),-10,0),0)</f>
        <v>0</v>
      </c>
      <c r="K80" s="32">
        <f t="shared" ref="K80" si="154">IF(K97,IF(OR(K73&gt;1,K74&gt;1,K75&gt;1,K76&gt;1,K77&gt;1,K79&gt;2),-10,0),0)</f>
        <v>0</v>
      </c>
      <c r="L80" s="32">
        <f t="shared" ref="L80" si="155">IF(L97,IF(OR(L73&gt;1,L74&gt;1,L75&gt;1,L76&gt;1,L77&gt;1,L79&gt;2),-10,0),0)</f>
        <v>0</v>
      </c>
      <c r="M80" s="32">
        <f t="shared" ref="M80" si="156">IF(M97,IF(OR(M73&gt;1,M74&gt;1,M75&gt;1,M76&gt;1,M77&gt;1,M79&gt;2),-10,0),0)</f>
        <v>0</v>
      </c>
      <c r="N80" s="32">
        <f>IF(N97,IF(OR(N73&gt;1,N74&gt;1,N75&gt;1,N76&gt;1,N77&gt;1,N79&gt;2),-10,0),0)</f>
        <v>0</v>
      </c>
      <c r="O80" s="32">
        <f t="shared" ref="O80" si="157">IF(O97,IF(OR(O73&gt;1,O74&gt;1,O75&gt;1,O76&gt;1,O77&gt;1,O79&gt;2),-10,0),0)</f>
        <v>0</v>
      </c>
      <c r="P80" s="32">
        <f t="shared" ref="P80" si="158">IF(P97,IF(OR(P73&gt;1,P74&gt;1,P75&gt;1,P76&gt;1,P77&gt;1,P79&gt;2),-10,0),0)</f>
        <v>0</v>
      </c>
      <c r="Q80" s="32">
        <f t="shared" ref="Q80" si="159">IF(Q97,IF(OR(Q73&gt;1,Q74&gt;1,Q75&gt;1,Q76&gt;1,Q77&gt;1,Q79&gt;2),-10,0),0)</f>
        <v>0</v>
      </c>
      <c r="R80" s="32">
        <f t="shared" ref="R80" si="160">IF(R97,IF(OR(R73&gt;1,R74&gt;1,R75&gt;1,R76&gt;1,R77&gt;1,R79&gt;2),-10,0),0)</f>
        <v>0</v>
      </c>
      <c r="S80" s="32">
        <f t="shared" ref="S80" si="161">IF(S97,IF(OR(S73&gt;1,S74&gt;1,S75&gt;1,S76&gt;1,S77&gt;1,S79&gt;2),-10,0),0)</f>
        <v>0</v>
      </c>
      <c r="T80" s="32">
        <f t="shared" ref="T80" si="162">IF(T97,IF(OR(T73&gt;1,T74&gt;1,T75&gt;1,T76&gt;1,T77&gt;1,T79&gt;2),-10,0),0)</f>
        <v>0</v>
      </c>
      <c r="U80" s="22">
        <f t="shared" ref="U80" si="163">IF(U97,-10,0)</f>
        <v>0</v>
      </c>
      <c r="V80" s="32">
        <f>IF(V97,-10,0)</f>
        <v>0</v>
      </c>
      <c r="W80" s="32">
        <f t="shared" ref="W80:AD80" si="164">IF(W97,-10,0)</f>
        <v>0</v>
      </c>
      <c r="X80" s="33">
        <f t="shared" si="164"/>
        <v>0</v>
      </c>
      <c r="Y80" s="32">
        <f t="shared" si="164"/>
        <v>0</v>
      </c>
      <c r="Z80" s="32">
        <f t="shared" si="164"/>
        <v>0</v>
      </c>
      <c r="AA80" s="32">
        <f t="shared" si="164"/>
        <v>0</v>
      </c>
      <c r="AB80" s="32">
        <f t="shared" si="164"/>
        <v>0</v>
      </c>
      <c r="AC80" s="32">
        <f t="shared" si="164"/>
        <v>0</v>
      </c>
      <c r="AD80" s="32">
        <f t="shared" si="164"/>
        <v>0</v>
      </c>
    </row>
    <row r="82" spans="1:31" ht="15" x14ac:dyDescent="0.25">
      <c r="A82" s="35" t="s">
        <v>24</v>
      </c>
      <c r="AE82" s="39" t="s">
        <v>39</v>
      </c>
    </row>
    <row r="83" spans="1:31" x14ac:dyDescent="0.2">
      <c r="A83" s="34" t="str">
        <f>A53</f>
        <v>Kermit the Frog</v>
      </c>
      <c r="D83" s="32">
        <v>0</v>
      </c>
      <c r="E83" s="32">
        <f>IF(E53="f",D83+1,D83)</f>
        <v>0</v>
      </c>
      <c r="F83" s="32">
        <f t="shared" ref="F83:F87" si="165">IF(F53="f",E83+1,E83)</f>
        <v>0</v>
      </c>
      <c r="G83" s="32">
        <f t="shared" ref="G83:G87" si="166">IF(G53="f",F83+1,F83)</f>
        <v>0</v>
      </c>
      <c r="H83" s="32">
        <f t="shared" ref="H83:H87" si="167">IF(H53="f",G83+1,G83)</f>
        <v>0</v>
      </c>
      <c r="I83" s="32">
        <f t="shared" ref="I83:I87" si="168">IF(I53="f",H83+1,H83)</f>
        <v>0</v>
      </c>
      <c r="J83" s="32">
        <f t="shared" ref="J83:J87" si="169">IF(J53="f",I83+1,I83)</f>
        <v>0</v>
      </c>
      <c r="K83" s="32">
        <f t="shared" ref="K83:K87" si="170">IF(K53="f",J83+1,J83)</f>
        <v>0</v>
      </c>
      <c r="L83" s="32">
        <f t="shared" ref="L83:L87" si="171">IF(L53="f",K83+1,K83)</f>
        <v>0</v>
      </c>
      <c r="M83" s="32">
        <f t="shared" ref="M83:M87" si="172">IF(M53="f",L83+1,L83)</f>
        <v>0</v>
      </c>
      <c r="N83" s="32">
        <f t="shared" ref="N83:N87" si="173">IF(N53="f",M83+1,M83)</f>
        <v>0</v>
      </c>
      <c r="O83" s="32">
        <f t="shared" ref="O83:O87" si="174">IF(O53="f",N83+1,N83)</f>
        <v>0</v>
      </c>
      <c r="P83" s="32">
        <f t="shared" ref="P83:P87" si="175">IF(P53="f",O83+1,O83)</f>
        <v>0</v>
      </c>
      <c r="Q83" s="32">
        <f t="shared" ref="Q83:Q87" si="176">IF(Q53="f",P83+1,P83)</f>
        <v>0</v>
      </c>
      <c r="R83" s="32">
        <f t="shared" ref="R83:R87" si="177">IF(R53="f",Q83+1,Q83)</f>
        <v>0</v>
      </c>
      <c r="S83" s="32">
        <f t="shared" ref="S83:S87" si="178">IF(S53="f",R83+1,R83)</f>
        <v>0</v>
      </c>
      <c r="T83" s="32">
        <f t="shared" ref="T83:T87" si="179">IF(T53="f",S83+1,S83)</f>
        <v>0</v>
      </c>
      <c r="U83" s="32">
        <f t="shared" ref="U83:U87" si="180">IF(U53="f",T83+1,T83)</f>
        <v>0</v>
      </c>
      <c r="V83" s="32">
        <f t="shared" ref="V83:V87" si="181">IF(V53="f",U83+1,U83)</f>
        <v>0</v>
      </c>
      <c r="W83" s="32">
        <f t="shared" ref="W83:W87" si="182">IF(W53="f",V83+1,V83)</f>
        <v>0</v>
      </c>
      <c r="X83" s="32">
        <f t="shared" ref="X83:X87" si="183">IF(X53="f",W83+1,W83)</f>
        <v>0</v>
      </c>
      <c r="Y83" s="32">
        <f t="shared" ref="Y83:Y87" si="184">IF(Y53="f",X83+1,X83)</f>
        <v>0</v>
      </c>
      <c r="Z83" s="32">
        <f t="shared" ref="Z83:Z87" si="185">IF(Z53="f",Y83+1,Y83)</f>
        <v>0</v>
      </c>
      <c r="AA83" s="32">
        <f t="shared" ref="AA83:AA87" si="186">IF(AA53="f",Z83+1,Z83)</f>
        <v>0</v>
      </c>
      <c r="AB83" s="32">
        <f t="shared" ref="AB83:AB87" si="187">IF(AB53="f",AA83+1,AA83)</f>
        <v>0</v>
      </c>
      <c r="AC83" s="32">
        <f t="shared" ref="AC83:AC87" si="188">IF(AC53="f",AB83+1,AB83)</f>
        <v>0</v>
      </c>
      <c r="AD83" s="32">
        <f t="shared" ref="AD83:AD87" si="189">IF(AD53="f",AC83+1,AC83)</f>
        <v>0</v>
      </c>
      <c r="AE83" s="32">
        <f>IF(X83&gt;2,-10,0)</f>
        <v>0</v>
      </c>
    </row>
    <row r="84" spans="1:31" x14ac:dyDescent="0.2">
      <c r="A84" s="34" t="str">
        <f t="shared" ref="A84:A87" si="190">A54</f>
        <v>Miss Piggy</v>
      </c>
      <c r="D84" s="32">
        <v>0</v>
      </c>
      <c r="E84" s="32">
        <f t="shared" ref="E84:E87" si="191">IF(E54="f",D84+1,D84)</f>
        <v>0</v>
      </c>
      <c r="F84" s="32">
        <f t="shared" si="165"/>
        <v>0</v>
      </c>
      <c r="G84" s="32">
        <f t="shared" si="166"/>
        <v>0</v>
      </c>
      <c r="H84" s="32">
        <f t="shared" si="167"/>
        <v>0</v>
      </c>
      <c r="I84" s="32">
        <f t="shared" si="168"/>
        <v>0</v>
      </c>
      <c r="J84" s="32">
        <f t="shared" si="169"/>
        <v>0</v>
      </c>
      <c r="K84" s="32">
        <f t="shared" si="170"/>
        <v>0</v>
      </c>
      <c r="L84" s="32">
        <f t="shared" si="171"/>
        <v>0</v>
      </c>
      <c r="M84" s="32">
        <f t="shared" si="172"/>
        <v>0</v>
      </c>
      <c r="N84" s="32">
        <f t="shared" si="173"/>
        <v>0</v>
      </c>
      <c r="O84" s="32">
        <f t="shared" si="174"/>
        <v>0</v>
      </c>
      <c r="P84" s="32">
        <f t="shared" si="175"/>
        <v>0</v>
      </c>
      <c r="Q84" s="32">
        <f t="shared" si="176"/>
        <v>0</v>
      </c>
      <c r="R84" s="32">
        <f t="shared" si="177"/>
        <v>0</v>
      </c>
      <c r="S84" s="32">
        <f t="shared" si="178"/>
        <v>0</v>
      </c>
      <c r="T84" s="32">
        <f t="shared" si="179"/>
        <v>0</v>
      </c>
      <c r="U84" s="32">
        <f t="shared" si="180"/>
        <v>0</v>
      </c>
      <c r="V84" s="32">
        <f t="shared" si="181"/>
        <v>0</v>
      </c>
      <c r="W84" s="32">
        <f t="shared" si="182"/>
        <v>0</v>
      </c>
      <c r="X84" s="32">
        <f t="shared" si="183"/>
        <v>0</v>
      </c>
      <c r="Y84" s="32">
        <f t="shared" si="184"/>
        <v>0</v>
      </c>
      <c r="Z84" s="32">
        <f t="shared" si="185"/>
        <v>0</v>
      </c>
      <c r="AA84" s="32">
        <f t="shared" si="186"/>
        <v>0</v>
      </c>
      <c r="AB84" s="32">
        <f t="shared" si="187"/>
        <v>0</v>
      </c>
      <c r="AC84" s="32">
        <f t="shared" si="188"/>
        <v>0</v>
      </c>
      <c r="AD84" s="32">
        <f t="shared" si="189"/>
        <v>0</v>
      </c>
      <c r="AE84" s="32">
        <f t="shared" ref="AE84:AE87" si="192">IF(X84&gt;2,-10,0)</f>
        <v>0</v>
      </c>
    </row>
    <row r="85" spans="1:31" x14ac:dyDescent="0.2">
      <c r="A85" s="34" t="str">
        <f t="shared" si="190"/>
        <v>Gonzo</v>
      </c>
      <c r="D85" s="32">
        <v>0</v>
      </c>
      <c r="E85" s="32">
        <f t="shared" si="191"/>
        <v>0</v>
      </c>
      <c r="F85" s="32">
        <f t="shared" si="165"/>
        <v>0</v>
      </c>
      <c r="G85" s="32">
        <f t="shared" si="166"/>
        <v>0</v>
      </c>
      <c r="H85" s="32">
        <f t="shared" si="167"/>
        <v>0</v>
      </c>
      <c r="I85" s="32">
        <f t="shared" si="168"/>
        <v>0</v>
      </c>
      <c r="J85" s="32">
        <f t="shared" si="169"/>
        <v>0</v>
      </c>
      <c r="K85" s="32">
        <f t="shared" si="170"/>
        <v>0</v>
      </c>
      <c r="L85" s="32">
        <f t="shared" si="171"/>
        <v>0</v>
      </c>
      <c r="M85" s="32">
        <f t="shared" si="172"/>
        <v>0</v>
      </c>
      <c r="N85" s="32">
        <f t="shared" si="173"/>
        <v>0</v>
      </c>
      <c r="O85" s="32">
        <f t="shared" si="174"/>
        <v>0</v>
      </c>
      <c r="P85" s="32">
        <f t="shared" si="175"/>
        <v>0</v>
      </c>
      <c r="Q85" s="32">
        <f t="shared" si="176"/>
        <v>0</v>
      </c>
      <c r="R85" s="32">
        <f t="shared" si="177"/>
        <v>0</v>
      </c>
      <c r="S85" s="32">
        <f t="shared" si="178"/>
        <v>0</v>
      </c>
      <c r="T85" s="32">
        <f t="shared" si="179"/>
        <v>0</v>
      </c>
      <c r="U85" s="32">
        <f t="shared" si="180"/>
        <v>0</v>
      </c>
      <c r="V85" s="32">
        <f t="shared" si="181"/>
        <v>0</v>
      </c>
      <c r="W85" s="32">
        <f t="shared" si="182"/>
        <v>0</v>
      </c>
      <c r="X85" s="32">
        <f t="shared" si="183"/>
        <v>0</v>
      </c>
      <c r="Y85" s="32">
        <f t="shared" si="184"/>
        <v>0</v>
      </c>
      <c r="Z85" s="32">
        <f t="shared" si="185"/>
        <v>0</v>
      </c>
      <c r="AA85" s="32">
        <f t="shared" si="186"/>
        <v>0</v>
      </c>
      <c r="AB85" s="32">
        <f t="shared" si="187"/>
        <v>0</v>
      </c>
      <c r="AC85" s="32">
        <f t="shared" si="188"/>
        <v>0</v>
      </c>
      <c r="AD85" s="32">
        <f t="shared" si="189"/>
        <v>0</v>
      </c>
      <c r="AE85" s="32">
        <f t="shared" si="192"/>
        <v>0</v>
      </c>
    </row>
    <row r="86" spans="1:31" x14ac:dyDescent="0.2">
      <c r="A86" s="34" t="str">
        <f t="shared" si="190"/>
        <v>Dr. Bunsen Honeydew</v>
      </c>
      <c r="D86" s="32">
        <v>0</v>
      </c>
      <c r="E86" s="32">
        <f t="shared" si="191"/>
        <v>0</v>
      </c>
      <c r="F86" s="32">
        <f t="shared" si="165"/>
        <v>0</v>
      </c>
      <c r="G86" s="32">
        <f t="shared" si="166"/>
        <v>0</v>
      </c>
      <c r="H86" s="32">
        <f t="shared" si="167"/>
        <v>0</v>
      </c>
      <c r="I86" s="32">
        <f t="shared" si="168"/>
        <v>0</v>
      </c>
      <c r="J86" s="32">
        <f t="shared" si="169"/>
        <v>0</v>
      </c>
      <c r="K86" s="32">
        <f t="shared" si="170"/>
        <v>0</v>
      </c>
      <c r="L86" s="32">
        <f t="shared" si="171"/>
        <v>0</v>
      </c>
      <c r="M86" s="32">
        <f t="shared" si="172"/>
        <v>0</v>
      </c>
      <c r="N86" s="32">
        <f t="shared" si="173"/>
        <v>0</v>
      </c>
      <c r="O86" s="32">
        <f t="shared" si="174"/>
        <v>0</v>
      </c>
      <c r="P86" s="32">
        <f t="shared" si="175"/>
        <v>0</v>
      </c>
      <c r="Q86" s="32">
        <f t="shared" si="176"/>
        <v>0</v>
      </c>
      <c r="R86" s="32">
        <f t="shared" si="177"/>
        <v>0</v>
      </c>
      <c r="S86" s="32">
        <f t="shared" si="178"/>
        <v>0</v>
      </c>
      <c r="T86" s="32">
        <f t="shared" si="179"/>
        <v>0</v>
      </c>
      <c r="U86" s="32">
        <f t="shared" si="180"/>
        <v>0</v>
      </c>
      <c r="V86" s="32">
        <f t="shared" si="181"/>
        <v>0</v>
      </c>
      <c r="W86" s="32">
        <f t="shared" si="182"/>
        <v>0</v>
      </c>
      <c r="X86" s="32">
        <f t="shared" si="183"/>
        <v>0</v>
      </c>
      <c r="Y86" s="32">
        <f t="shared" si="184"/>
        <v>0</v>
      </c>
      <c r="Z86" s="32">
        <f t="shared" si="185"/>
        <v>0</v>
      </c>
      <c r="AA86" s="32">
        <f t="shared" si="186"/>
        <v>0</v>
      </c>
      <c r="AB86" s="32">
        <f t="shared" si="187"/>
        <v>0</v>
      </c>
      <c r="AC86" s="32">
        <f t="shared" si="188"/>
        <v>0</v>
      </c>
      <c r="AD86" s="32">
        <f t="shared" si="189"/>
        <v>0</v>
      </c>
      <c r="AE86" s="32">
        <f t="shared" si="192"/>
        <v>0</v>
      </c>
    </row>
    <row r="87" spans="1:31" x14ac:dyDescent="0.2">
      <c r="A87" s="34" t="str">
        <f t="shared" si="190"/>
        <v>Swedish Chef</v>
      </c>
      <c r="D87" s="32">
        <v>0</v>
      </c>
      <c r="E87" s="32">
        <f t="shared" si="191"/>
        <v>0</v>
      </c>
      <c r="F87" s="32">
        <f t="shared" si="165"/>
        <v>0</v>
      </c>
      <c r="G87" s="32">
        <f t="shared" si="166"/>
        <v>0</v>
      </c>
      <c r="H87" s="32">
        <f t="shared" si="167"/>
        <v>0</v>
      </c>
      <c r="I87" s="32">
        <f t="shared" si="168"/>
        <v>0</v>
      </c>
      <c r="J87" s="32">
        <f t="shared" si="169"/>
        <v>0</v>
      </c>
      <c r="K87" s="32">
        <f t="shared" si="170"/>
        <v>0</v>
      </c>
      <c r="L87" s="32">
        <f t="shared" si="171"/>
        <v>0</v>
      </c>
      <c r="M87" s="32">
        <f t="shared" si="172"/>
        <v>0</v>
      </c>
      <c r="N87" s="32">
        <f t="shared" si="173"/>
        <v>0</v>
      </c>
      <c r="O87" s="32">
        <f t="shared" si="174"/>
        <v>0</v>
      </c>
      <c r="P87" s="32">
        <f t="shared" si="175"/>
        <v>0</v>
      </c>
      <c r="Q87" s="32">
        <f t="shared" si="176"/>
        <v>0</v>
      </c>
      <c r="R87" s="32">
        <f t="shared" si="177"/>
        <v>0</v>
      </c>
      <c r="S87" s="32">
        <f t="shared" si="178"/>
        <v>0</v>
      </c>
      <c r="T87" s="32">
        <f t="shared" si="179"/>
        <v>0</v>
      </c>
      <c r="U87" s="32">
        <f t="shared" si="180"/>
        <v>0</v>
      </c>
      <c r="V87" s="32">
        <f t="shared" si="181"/>
        <v>0</v>
      </c>
      <c r="W87" s="32">
        <f t="shared" si="182"/>
        <v>0</v>
      </c>
      <c r="X87" s="32">
        <f t="shared" si="183"/>
        <v>0</v>
      </c>
      <c r="Y87" s="32">
        <f t="shared" si="184"/>
        <v>0</v>
      </c>
      <c r="Z87" s="32">
        <f t="shared" si="185"/>
        <v>0</v>
      </c>
      <c r="AA87" s="32">
        <f t="shared" si="186"/>
        <v>0</v>
      </c>
      <c r="AB87" s="32">
        <f t="shared" si="187"/>
        <v>0</v>
      </c>
      <c r="AC87" s="32">
        <f t="shared" si="188"/>
        <v>0</v>
      </c>
      <c r="AD87" s="32">
        <f t="shared" si="189"/>
        <v>0</v>
      </c>
      <c r="AE87" s="32">
        <f t="shared" si="192"/>
        <v>0</v>
      </c>
    </row>
    <row r="89" spans="1:31" x14ac:dyDescent="0.2">
      <c r="A89" s="34" t="s">
        <v>40</v>
      </c>
      <c r="E89" s="32">
        <f>SUM(E83:E87)</f>
        <v>0</v>
      </c>
      <c r="F89" s="32">
        <f t="shared" ref="F89:AD89" si="193">SUM(F83:F87)</f>
        <v>0</v>
      </c>
      <c r="G89" s="32">
        <f t="shared" si="193"/>
        <v>0</v>
      </c>
      <c r="H89" s="32">
        <f t="shared" si="193"/>
        <v>0</v>
      </c>
      <c r="I89" s="32">
        <f t="shared" si="193"/>
        <v>0</v>
      </c>
      <c r="J89" s="32">
        <f t="shared" si="193"/>
        <v>0</v>
      </c>
      <c r="K89" s="32">
        <f t="shared" si="193"/>
        <v>0</v>
      </c>
      <c r="L89" s="32">
        <f t="shared" si="193"/>
        <v>0</v>
      </c>
      <c r="M89" s="32">
        <f t="shared" si="193"/>
        <v>0</v>
      </c>
      <c r="N89" s="32">
        <f t="shared" si="193"/>
        <v>0</v>
      </c>
      <c r="O89" s="32">
        <f t="shared" si="193"/>
        <v>0</v>
      </c>
      <c r="P89" s="32">
        <f t="shared" si="193"/>
        <v>0</v>
      </c>
      <c r="Q89" s="32">
        <f t="shared" si="193"/>
        <v>0</v>
      </c>
      <c r="R89" s="32">
        <f t="shared" si="193"/>
        <v>0</v>
      </c>
      <c r="S89" s="32">
        <f t="shared" si="193"/>
        <v>0</v>
      </c>
      <c r="T89" s="32">
        <f t="shared" si="193"/>
        <v>0</v>
      </c>
      <c r="U89" s="22">
        <f t="shared" si="193"/>
        <v>0</v>
      </c>
      <c r="V89" s="32">
        <f t="shared" si="193"/>
        <v>0</v>
      </c>
      <c r="W89" s="32">
        <f t="shared" si="193"/>
        <v>0</v>
      </c>
      <c r="X89" s="33">
        <f t="shared" si="193"/>
        <v>0</v>
      </c>
      <c r="Y89" s="32">
        <f t="shared" si="193"/>
        <v>0</v>
      </c>
      <c r="Z89" s="32">
        <f t="shared" si="193"/>
        <v>0</v>
      </c>
      <c r="AA89" s="32">
        <f t="shared" si="193"/>
        <v>0</v>
      </c>
      <c r="AB89" s="32">
        <f t="shared" si="193"/>
        <v>0</v>
      </c>
      <c r="AC89" s="32">
        <f t="shared" si="193"/>
        <v>0</v>
      </c>
      <c r="AD89" s="32">
        <f t="shared" si="193"/>
        <v>0</v>
      </c>
    </row>
    <row r="90" spans="1:31" x14ac:dyDescent="0.2">
      <c r="A90" s="34" t="s">
        <v>41</v>
      </c>
      <c r="E90" s="32">
        <f t="shared" ref="E90:AD90" si="194">IF(AND(E99,E89&gt;2,MOD(E89,3)=0),-10,0)</f>
        <v>0</v>
      </c>
      <c r="F90" s="32">
        <f t="shared" si="194"/>
        <v>0</v>
      </c>
      <c r="G90" s="32">
        <f t="shared" si="194"/>
        <v>0</v>
      </c>
      <c r="H90" s="32">
        <f t="shared" si="194"/>
        <v>0</v>
      </c>
      <c r="I90" s="32">
        <f t="shared" si="194"/>
        <v>0</v>
      </c>
      <c r="J90" s="32">
        <f t="shared" si="194"/>
        <v>0</v>
      </c>
      <c r="K90" s="32">
        <f t="shared" si="194"/>
        <v>0</v>
      </c>
      <c r="L90" s="32">
        <f t="shared" si="194"/>
        <v>0</v>
      </c>
      <c r="M90" s="32">
        <f t="shared" si="194"/>
        <v>0</v>
      </c>
      <c r="N90" s="32">
        <f t="shared" si="194"/>
        <v>0</v>
      </c>
      <c r="O90" s="32">
        <f t="shared" si="194"/>
        <v>0</v>
      </c>
      <c r="P90" s="32">
        <f t="shared" si="194"/>
        <v>0</v>
      </c>
      <c r="Q90" s="32">
        <f t="shared" si="194"/>
        <v>0</v>
      </c>
      <c r="R90" s="32">
        <f t="shared" si="194"/>
        <v>0</v>
      </c>
      <c r="S90" s="32">
        <f t="shared" si="194"/>
        <v>0</v>
      </c>
      <c r="T90" s="32">
        <f t="shared" si="194"/>
        <v>0</v>
      </c>
      <c r="U90" s="22">
        <f t="shared" si="194"/>
        <v>0</v>
      </c>
      <c r="V90" s="32">
        <f t="shared" si="194"/>
        <v>0</v>
      </c>
      <c r="W90" s="32">
        <f t="shared" si="194"/>
        <v>0</v>
      </c>
      <c r="X90" s="33">
        <f t="shared" si="194"/>
        <v>0</v>
      </c>
      <c r="Y90" s="32">
        <f t="shared" si="194"/>
        <v>0</v>
      </c>
      <c r="Z90" s="32">
        <f t="shared" si="194"/>
        <v>0</v>
      </c>
      <c r="AA90" s="32">
        <f t="shared" si="194"/>
        <v>0</v>
      </c>
      <c r="AB90" s="32">
        <f t="shared" si="194"/>
        <v>0</v>
      </c>
      <c r="AC90" s="32">
        <f t="shared" si="194"/>
        <v>0</v>
      </c>
      <c r="AD90" s="32">
        <f t="shared" si="194"/>
        <v>0</v>
      </c>
    </row>
    <row r="92" spans="1:31" x14ac:dyDescent="0.2">
      <c r="A92" s="34" t="s">
        <v>42</v>
      </c>
      <c r="E92" s="32">
        <f>IF(E96,20+E69+E70,0)+IF(E98,20,0)+E80+E90</f>
        <v>0</v>
      </c>
      <c r="F92" s="32">
        <f t="shared" ref="F92:T92" si="195">IF(F96,20+F69+F70,0)+IF(F98,20,0)+F80+F90</f>
        <v>0</v>
      </c>
      <c r="G92" s="32">
        <f t="shared" si="195"/>
        <v>0</v>
      </c>
      <c r="H92" s="32">
        <f t="shared" si="195"/>
        <v>0</v>
      </c>
      <c r="I92" s="32">
        <f t="shared" si="195"/>
        <v>0</v>
      </c>
      <c r="J92" s="32">
        <f t="shared" si="195"/>
        <v>0</v>
      </c>
      <c r="K92" s="32">
        <f t="shared" si="195"/>
        <v>0</v>
      </c>
      <c r="L92" s="32">
        <f t="shared" si="195"/>
        <v>0</v>
      </c>
      <c r="M92" s="32">
        <f t="shared" si="195"/>
        <v>0</v>
      </c>
      <c r="N92" s="32">
        <f t="shared" si="195"/>
        <v>0</v>
      </c>
      <c r="O92" s="32">
        <f t="shared" si="195"/>
        <v>0</v>
      </c>
      <c r="P92" s="32">
        <f t="shared" si="195"/>
        <v>0</v>
      </c>
      <c r="Q92" s="32">
        <f t="shared" si="195"/>
        <v>0</v>
      </c>
      <c r="R92" s="32">
        <f t="shared" si="195"/>
        <v>0</v>
      </c>
      <c r="S92" s="32">
        <f t="shared" si="195"/>
        <v>0</v>
      </c>
      <c r="T92" s="32">
        <f t="shared" si="195"/>
        <v>0</v>
      </c>
      <c r="U92" s="22">
        <f t="shared" ref="U92:AD92" si="196">IF(U96,20+U69+U70,0)+IF(U98,10,0)+U80+U90</f>
        <v>0</v>
      </c>
      <c r="V92" s="32">
        <f t="shared" si="196"/>
        <v>0</v>
      </c>
      <c r="W92" s="32">
        <f t="shared" si="196"/>
        <v>0</v>
      </c>
      <c r="X92" s="33">
        <f t="shared" si="196"/>
        <v>0</v>
      </c>
      <c r="Y92" s="32">
        <f t="shared" si="196"/>
        <v>0</v>
      </c>
      <c r="Z92" s="32">
        <f t="shared" si="196"/>
        <v>0</v>
      </c>
      <c r="AA92" s="32">
        <f t="shared" si="196"/>
        <v>0</v>
      </c>
      <c r="AB92" s="32">
        <f t="shared" si="196"/>
        <v>0</v>
      </c>
      <c r="AC92" s="32">
        <f t="shared" si="196"/>
        <v>0</v>
      </c>
      <c r="AD92" s="32">
        <f t="shared" si="196"/>
        <v>0</v>
      </c>
    </row>
    <row r="93" spans="1:31" x14ac:dyDescent="0.2">
      <c r="A93" s="34" t="s">
        <v>29</v>
      </c>
      <c r="D93" s="64">
        <f>IF(LOWER(Quiz!G14)="y",20,0)</f>
        <v>20</v>
      </c>
      <c r="E93" s="32">
        <f>E92+D93</f>
        <v>20</v>
      </c>
      <c r="F93" s="32">
        <f t="shared" ref="F93" si="197">F92+E93</f>
        <v>20</v>
      </c>
      <c r="G93" s="32">
        <f t="shared" ref="G93" si="198">G92+F93</f>
        <v>20</v>
      </c>
      <c r="H93" s="32">
        <f t="shared" ref="H93" si="199">H92+G93</f>
        <v>20</v>
      </c>
      <c r="I93" s="32">
        <f t="shared" ref="I93" si="200">I92+H93</f>
        <v>20</v>
      </c>
      <c r="J93" s="32">
        <f t="shared" ref="J93" si="201">J92+I93</f>
        <v>20</v>
      </c>
      <c r="K93" s="32">
        <f t="shared" ref="K93" si="202">K92+J93</f>
        <v>20</v>
      </c>
      <c r="L93" s="32">
        <f t="shared" ref="L93" si="203">L92+K93</f>
        <v>20</v>
      </c>
      <c r="M93" s="32">
        <f t="shared" ref="M93" si="204">M92+L93</f>
        <v>20</v>
      </c>
      <c r="N93" s="32">
        <f t="shared" ref="N93" si="205">N92+M93</f>
        <v>20</v>
      </c>
      <c r="O93" s="32">
        <f t="shared" ref="O93" si="206">O92+N93</f>
        <v>20</v>
      </c>
      <c r="P93" s="32">
        <f t="shared" ref="P93" si="207">P92+O93</f>
        <v>20</v>
      </c>
      <c r="Q93" s="32">
        <f t="shared" ref="Q93" si="208">Q92+P93</f>
        <v>20</v>
      </c>
      <c r="R93" s="32">
        <f t="shared" ref="R93" si="209">R92+Q93</f>
        <v>20</v>
      </c>
      <c r="S93" s="32">
        <f t="shared" ref="S93" si="210">S92+R93</f>
        <v>20</v>
      </c>
      <c r="T93" s="32">
        <f t="shared" ref="T93" si="211">T92+S93</f>
        <v>20</v>
      </c>
      <c r="U93" s="22">
        <f t="shared" ref="U93" si="212">U92+T93</f>
        <v>20</v>
      </c>
      <c r="V93" s="32">
        <f t="shared" ref="V93" si="213">V92+U93</f>
        <v>20</v>
      </c>
      <c r="W93" s="32">
        <f t="shared" ref="W93" si="214">W92+V93</f>
        <v>20</v>
      </c>
      <c r="X93" s="33">
        <f t="shared" ref="X93" si="215">X92+W93</f>
        <v>20</v>
      </c>
      <c r="Y93" s="32">
        <f t="shared" ref="Y93" si="216">Y92+X93</f>
        <v>20</v>
      </c>
      <c r="Z93" s="32">
        <f t="shared" ref="Z93" si="217">Z92+Y93</f>
        <v>20</v>
      </c>
      <c r="AA93" s="32">
        <f t="shared" ref="AA93" si="218">AA92+Z93</f>
        <v>20</v>
      </c>
      <c r="AB93" s="32">
        <f t="shared" ref="AB93" si="219">AB92+AA93</f>
        <v>20</v>
      </c>
      <c r="AC93" s="32">
        <f t="shared" ref="AC93" si="220">AC92+AB93</f>
        <v>20</v>
      </c>
      <c r="AD93" s="32">
        <f t="shared" ref="AD93" si="221">AD92+AC93</f>
        <v>20</v>
      </c>
    </row>
    <row r="95" spans="1:31" ht="15" x14ac:dyDescent="0.25">
      <c r="A95" s="35" t="s">
        <v>43</v>
      </c>
    </row>
    <row r="96" spans="1:31" x14ac:dyDescent="0.2">
      <c r="A96" s="34" t="s">
        <v>44</v>
      </c>
      <c r="D96" s="32" t="s">
        <v>45</v>
      </c>
      <c r="E96" s="41" t="b">
        <f>COUNTIF(E$53:E$57,$D96)=1</f>
        <v>0</v>
      </c>
      <c r="F96" s="41" t="b">
        <f t="shared" ref="F96:U100" si="222">COUNTIF(F$53:F$57,$D96)=1</f>
        <v>0</v>
      </c>
      <c r="G96" s="41" t="b">
        <f t="shared" si="222"/>
        <v>0</v>
      </c>
      <c r="H96" s="41" t="b">
        <f t="shared" si="222"/>
        <v>0</v>
      </c>
      <c r="I96" s="41" t="b">
        <f t="shared" si="222"/>
        <v>0</v>
      </c>
      <c r="J96" s="41" t="b">
        <f t="shared" si="222"/>
        <v>0</v>
      </c>
      <c r="K96" s="41" t="b">
        <f t="shared" si="222"/>
        <v>0</v>
      </c>
      <c r="L96" s="41" t="b">
        <f t="shared" si="222"/>
        <v>0</v>
      </c>
      <c r="M96" s="41" t="b">
        <f t="shared" si="222"/>
        <v>0</v>
      </c>
      <c r="N96" s="41" t="b">
        <f t="shared" si="222"/>
        <v>0</v>
      </c>
      <c r="O96" s="41" t="b">
        <f t="shared" si="222"/>
        <v>0</v>
      </c>
      <c r="P96" s="41" t="b">
        <f t="shared" si="222"/>
        <v>0</v>
      </c>
      <c r="Q96" s="41" t="b">
        <f t="shared" si="222"/>
        <v>0</v>
      </c>
      <c r="R96" s="41" t="b">
        <f t="shared" si="222"/>
        <v>0</v>
      </c>
      <c r="S96" s="41" t="b">
        <f t="shared" si="222"/>
        <v>0</v>
      </c>
      <c r="T96" s="41" t="b">
        <f t="shared" si="222"/>
        <v>0</v>
      </c>
      <c r="U96" s="42" t="b">
        <f t="shared" si="222"/>
        <v>0</v>
      </c>
      <c r="V96" s="41" t="b">
        <f t="shared" ref="V96:AD100" si="223">COUNTIF(V$53:V$57,$D96)=1</f>
        <v>0</v>
      </c>
      <c r="W96" s="41" t="b">
        <f t="shared" si="223"/>
        <v>0</v>
      </c>
      <c r="X96" s="43" t="b">
        <f t="shared" si="223"/>
        <v>0</v>
      </c>
      <c r="Y96" s="41" t="b">
        <f t="shared" si="223"/>
        <v>0</v>
      </c>
      <c r="Z96" s="41" t="b">
        <f t="shared" si="223"/>
        <v>0</v>
      </c>
      <c r="AA96" s="41" t="b">
        <f t="shared" si="223"/>
        <v>0</v>
      </c>
      <c r="AB96" s="41" t="b">
        <f t="shared" si="223"/>
        <v>0</v>
      </c>
      <c r="AC96" s="41" t="b">
        <f t="shared" si="223"/>
        <v>0</v>
      </c>
      <c r="AD96" s="41" t="b">
        <f t="shared" si="223"/>
        <v>0</v>
      </c>
    </row>
    <row r="97" spans="1:31" x14ac:dyDescent="0.2">
      <c r="A97" s="34" t="s">
        <v>46</v>
      </c>
      <c r="D97" s="32" t="s">
        <v>47</v>
      </c>
      <c r="E97" s="41" t="b">
        <f t="shared" ref="E97:E100" si="224">COUNTIF(E$53:E$57,$D97)=1</f>
        <v>0</v>
      </c>
      <c r="F97" s="41" t="b">
        <f t="shared" si="222"/>
        <v>0</v>
      </c>
      <c r="G97" s="41" t="b">
        <f t="shared" si="222"/>
        <v>0</v>
      </c>
      <c r="H97" s="41" t="b">
        <f t="shared" si="222"/>
        <v>0</v>
      </c>
      <c r="I97" s="41" t="b">
        <f t="shared" si="222"/>
        <v>0</v>
      </c>
      <c r="J97" s="41" t="b">
        <f t="shared" si="222"/>
        <v>0</v>
      </c>
      <c r="K97" s="41" t="b">
        <f t="shared" si="222"/>
        <v>0</v>
      </c>
      <c r="L97" s="41" t="b">
        <f t="shared" si="222"/>
        <v>0</v>
      </c>
      <c r="M97" s="41" t="b">
        <f t="shared" si="222"/>
        <v>0</v>
      </c>
      <c r="N97" s="41" t="b">
        <f t="shared" si="222"/>
        <v>0</v>
      </c>
      <c r="O97" s="41" t="b">
        <f t="shared" si="222"/>
        <v>0</v>
      </c>
      <c r="P97" s="41" t="b">
        <f t="shared" si="222"/>
        <v>0</v>
      </c>
      <c r="Q97" s="41" t="b">
        <f t="shared" si="222"/>
        <v>0</v>
      </c>
      <c r="R97" s="41" t="b">
        <f t="shared" si="222"/>
        <v>0</v>
      </c>
      <c r="S97" s="41" t="b">
        <f t="shared" si="222"/>
        <v>0</v>
      </c>
      <c r="T97" s="41" t="b">
        <f t="shared" si="222"/>
        <v>0</v>
      </c>
      <c r="U97" s="42" t="b">
        <f t="shared" si="222"/>
        <v>0</v>
      </c>
      <c r="V97" s="41" t="b">
        <f t="shared" si="223"/>
        <v>0</v>
      </c>
      <c r="W97" s="41" t="b">
        <f t="shared" si="223"/>
        <v>0</v>
      </c>
      <c r="X97" s="43" t="b">
        <f t="shared" si="223"/>
        <v>0</v>
      </c>
      <c r="Y97" s="41" t="b">
        <f t="shared" si="223"/>
        <v>0</v>
      </c>
      <c r="Z97" s="41" t="b">
        <f t="shared" si="223"/>
        <v>0</v>
      </c>
      <c r="AA97" s="41" t="b">
        <f t="shared" si="223"/>
        <v>0</v>
      </c>
      <c r="AB97" s="41" t="b">
        <f t="shared" si="223"/>
        <v>0</v>
      </c>
      <c r="AC97" s="41" t="b">
        <f t="shared" si="223"/>
        <v>0</v>
      </c>
      <c r="AD97" s="41" t="b">
        <f t="shared" si="223"/>
        <v>0</v>
      </c>
    </row>
    <row r="98" spans="1:31" x14ac:dyDescent="0.2">
      <c r="A98" s="34" t="s">
        <v>48</v>
      </c>
      <c r="D98" s="32" t="s">
        <v>3</v>
      </c>
      <c r="E98" s="41" t="b">
        <f t="shared" si="224"/>
        <v>0</v>
      </c>
      <c r="F98" s="41" t="b">
        <f t="shared" si="222"/>
        <v>0</v>
      </c>
      <c r="G98" s="41" t="b">
        <f t="shared" si="222"/>
        <v>0</v>
      </c>
      <c r="H98" s="41" t="b">
        <f t="shared" si="222"/>
        <v>0</v>
      </c>
      <c r="I98" s="41" t="b">
        <f t="shared" si="222"/>
        <v>0</v>
      </c>
      <c r="J98" s="41" t="b">
        <f t="shared" si="222"/>
        <v>0</v>
      </c>
      <c r="K98" s="41" t="b">
        <f t="shared" si="222"/>
        <v>0</v>
      </c>
      <c r="L98" s="41" t="b">
        <f t="shared" si="222"/>
        <v>0</v>
      </c>
      <c r="M98" s="41" t="b">
        <f t="shared" si="222"/>
        <v>0</v>
      </c>
      <c r="N98" s="41" t="b">
        <f t="shared" si="222"/>
        <v>0</v>
      </c>
      <c r="O98" s="41" t="b">
        <f t="shared" si="222"/>
        <v>0</v>
      </c>
      <c r="P98" s="41" t="b">
        <f t="shared" si="222"/>
        <v>0</v>
      </c>
      <c r="Q98" s="41" t="b">
        <f t="shared" si="222"/>
        <v>0</v>
      </c>
      <c r="R98" s="41" t="b">
        <f t="shared" si="222"/>
        <v>0</v>
      </c>
      <c r="S98" s="41" t="b">
        <f t="shared" si="222"/>
        <v>0</v>
      </c>
      <c r="T98" s="41" t="b">
        <f t="shared" si="222"/>
        <v>0</v>
      </c>
      <c r="U98" s="42" t="b">
        <f t="shared" si="222"/>
        <v>0</v>
      </c>
      <c r="V98" s="41" t="b">
        <f t="shared" si="223"/>
        <v>0</v>
      </c>
      <c r="W98" s="41" t="b">
        <f t="shared" si="223"/>
        <v>0</v>
      </c>
      <c r="X98" s="43" t="b">
        <f t="shared" si="223"/>
        <v>0</v>
      </c>
      <c r="Y98" s="41" t="b">
        <f t="shared" si="223"/>
        <v>0</v>
      </c>
      <c r="Z98" s="41" t="b">
        <f t="shared" si="223"/>
        <v>0</v>
      </c>
      <c r="AA98" s="41" t="b">
        <f t="shared" si="223"/>
        <v>0</v>
      </c>
      <c r="AB98" s="41" t="b">
        <f t="shared" si="223"/>
        <v>0</v>
      </c>
      <c r="AC98" s="41" t="b">
        <f t="shared" si="223"/>
        <v>0</v>
      </c>
      <c r="AD98" s="41" t="b">
        <f t="shared" si="223"/>
        <v>0</v>
      </c>
    </row>
    <row r="99" spans="1:31" x14ac:dyDescent="0.2">
      <c r="A99" s="34" t="s">
        <v>49</v>
      </c>
      <c r="D99" s="32" t="s">
        <v>50</v>
      </c>
      <c r="E99" s="41" t="b">
        <f t="shared" si="224"/>
        <v>0</v>
      </c>
      <c r="F99" s="41" t="b">
        <f t="shared" si="222"/>
        <v>0</v>
      </c>
      <c r="G99" s="41" t="b">
        <f t="shared" si="222"/>
        <v>0</v>
      </c>
      <c r="H99" s="41" t="b">
        <f t="shared" si="222"/>
        <v>0</v>
      </c>
      <c r="I99" s="41" t="b">
        <f t="shared" si="222"/>
        <v>0</v>
      </c>
      <c r="J99" s="41" t="b">
        <f t="shared" si="222"/>
        <v>0</v>
      </c>
      <c r="K99" s="41" t="b">
        <f t="shared" si="222"/>
        <v>0</v>
      </c>
      <c r="L99" s="41" t="b">
        <f t="shared" si="222"/>
        <v>0</v>
      </c>
      <c r="M99" s="41" t="b">
        <f t="shared" si="222"/>
        <v>0</v>
      </c>
      <c r="N99" s="41" t="b">
        <f t="shared" si="222"/>
        <v>0</v>
      </c>
      <c r="O99" s="41" t="b">
        <f t="shared" si="222"/>
        <v>0</v>
      </c>
      <c r="P99" s="41" t="b">
        <f t="shared" si="222"/>
        <v>0</v>
      </c>
      <c r="Q99" s="41" t="b">
        <f t="shared" si="222"/>
        <v>0</v>
      </c>
      <c r="R99" s="41" t="b">
        <f t="shared" si="222"/>
        <v>0</v>
      </c>
      <c r="S99" s="41" t="b">
        <f t="shared" si="222"/>
        <v>0</v>
      </c>
      <c r="T99" s="41" t="b">
        <f t="shared" si="222"/>
        <v>0</v>
      </c>
      <c r="U99" s="42" t="b">
        <f t="shared" si="222"/>
        <v>0</v>
      </c>
      <c r="V99" s="41" t="b">
        <f t="shared" si="223"/>
        <v>0</v>
      </c>
      <c r="W99" s="41" t="b">
        <f t="shared" si="223"/>
        <v>0</v>
      </c>
      <c r="X99" s="43" t="b">
        <f t="shared" si="223"/>
        <v>0</v>
      </c>
      <c r="Y99" s="41" t="b">
        <f t="shared" si="223"/>
        <v>0</v>
      </c>
      <c r="Z99" s="41" t="b">
        <f t="shared" si="223"/>
        <v>0</v>
      </c>
      <c r="AA99" s="41" t="b">
        <f t="shared" si="223"/>
        <v>0</v>
      </c>
      <c r="AB99" s="41" t="b">
        <f t="shared" si="223"/>
        <v>0</v>
      </c>
      <c r="AC99" s="41" t="b">
        <f t="shared" si="223"/>
        <v>0</v>
      </c>
      <c r="AD99" s="41" t="b">
        <f t="shared" si="223"/>
        <v>0</v>
      </c>
    </row>
    <row r="100" spans="1:31" x14ac:dyDescent="0.2">
      <c r="A100" s="34" t="s">
        <v>51</v>
      </c>
      <c r="D100" s="32" t="s">
        <v>52</v>
      </c>
      <c r="E100" s="41" t="b">
        <f t="shared" si="224"/>
        <v>0</v>
      </c>
      <c r="F100" s="41" t="b">
        <f t="shared" si="222"/>
        <v>0</v>
      </c>
      <c r="G100" s="41" t="b">
        <f t="shared" si="222"/>
        <v>0</v>
      </c>
      <c r="H100" s="41" t="b">
        <f t="shared" si="222"/>
        <v>0</v>
      </c>
      <c r="I100" s="41" t="b">
        <f t="shared" si="222"/>
        <v>0</v>
      </c>
      <c r="J100" s="41" t="b">
        <f t="shared" si="222"/>
        <v>0</v>
      </c>
      <c r="K100" s="41" t="b">
        <f t="shared" si="222"/>
        <v>0</v>
      </c>
      <c r="L100" s="41" t="b">
        <f t="shared" si="222"/>
        <v>0</v>
      </c>
      <c r="M100" s="41" t="b">
        <f t="shared" si="222"/>
        <v>0</v>
      </c>
      <c r="N100" s="41" t="b">
        <f t="shared" si="222"/>
        <v>0</v>
      </c>
      <c r="O100" s="41" t="b">
        <f t="shared" si="222"/>
        <v>0</v>
      </c>
      <c r="P100" s="41" t="b">
        <f t="shared" si="222"/>
        <v>0</v>
      </c>
      <c r="Q100" s="41" t="b">
        <f t="shared" si="222"/>
        <v>0</v>
      </c>
      <c r="R100" s="41" t="b">
        <f t="shared" si="222"/>
        <v>0</v>
      </c>
      <c r="S100" s="41" t="b">
        <f t="shared" si="222"/>
        <v>0</v>
      </c>
      <c r="T100" s="41" t="b">
        <f t="shared" si="222"/>
        <v>0</v>
      </c>
      <c r="U100" s="42" t="b">
        <f t="shared" si="222"/>
        <v>0</v>
      </c>
      <c r="V100" s="41" t="b">
        <f t="shared" si="223"/>
        <v>0</v>
      </c>
      <c r="W100" s="41" t="b">
        <f t="shared" si="223"/>
        <v>0</v>
      </c>
      <c r="X100" s="43" t="b">
        <f t="shared" si="223"/>
        <v>0</v>
      </c>
      <c r="Y100" s="41" t="b">
        <f t="shared" si="223"/>
        <v>0</v>
      </c>
      <c r="Z100" s="41" t="b">
        <f t="shared" si="223"/>
        <v>0</v>
      </c>
      <c r="AA100" s="41" t="b">
        <f t="shared" si="223"/>
        <v>0</v>
      </c>
      <c r="AB100" s="41" t="b">
        <f t="shared" si="223"/>
        <v>0</v>
      </c>
      <c r="AC100" s="41" t="b">
        <f t="shared" si="223"/>
        <v>0</v>
      </c>
      <c r="AD100" s="41" t="b">
        <f t="shared" si="223"/>
        <v>0</v>
      </c>
    </row>
    <row r="101" spans="1:31" x14ac:dyDescent="0.2">
      <c r="A101" s="34" t="s">
        <v>53</v>
      </c>
      <c r="E101" s="44">
        <f>IF(OR(E$45:E$47,E$49,E$96:E$98,E$100,E$147:E$149,E$151,E$155),1,0)</f>
        <v>0</v>
      </c>
      <c r="F101" s="44">
        <f>IF(OR(F$45:F$47,F$49,F$96:F$98,F$100,F$147:F$149,F$151,F$155,E97),1,0)</f>
        <v>0</v>
      </c>
      <c r="G101" s="44">
        <f>IF(OR(G$45:G$47,G$49,G$96:G$98,G$100,G$147:G$149,G$151,G$155,F97,AND(F$46,E$97),AND(E$97,F$148)),1,0)</f>
        <v>0</v>
      </c>
      <c r="H101" s="44">
        <f>IF(OR(H$45:H$47,H$49,H$96:H$98,H$100,H$147:H$149,H$151,H$155,G97,AND(G$46,F$97),AND(F$97,G$148)),1,0)</f>
        <v>0</v>
      </c>
      <c r="I101" s="44">
        <f t="shared" ref="I101:S101" si="225">IF(OR(I$45:I$47,I$49,I$96:I$98,I$100,I$147:I$149,I$151,I$155,H97,AND(H$46,G$97),AND(G$97,H$148)),1,0)</f>
        <v>0</v>
      </c>
      <c r="J101" s="44">
        <f t="shared" si="225"/>
        <v>0</v>
      </c>
      <c r="K101" s="44">
        <f t="shared" si="225"/>
        <v>0</v>
      </c>
      <c r="L101" s="44">
        <f t="shared" si="225"/>
        <v>0</v>
      </c>
      <c r="M101" s="44">
        <f t="shared" si="225"/>
        <v>0</v>
      </c>
      <c r="N101" s="44">
        <f t="shared" si="225"/>
        <v>0</v>
      </c>
      <c r="O101" s="44">
        <f t="shared" si="225"/>
        <v>0</v>
      </c>
      <c r="P101" s="44">
        <f t="shared" si="225"/>
        <v>0</v>
      </c>
      <c r="Q101" s="44">
        <f t="shared" si="225"/>
        <v>0</v>
      </c>
      <c r="R101" s="44">
        <f t="shared" si="225"/>
        <v>0</v>
      </c>
      <c r="S101" s="44">
        <f t="shared" si="225"/>
        <v>0</v>
      </c>
      <c r="T101" s="44">
        <f>IF(OR(T$45,T$96:T$98,T$100,T$147,T$155,S97,AND(S$46,R$97),AND(R$97,S$148)),1,0)</f>
        <v>0</v>
      </c>
      <c r="U101" s="45">
        <f>IF(OR(U$45,U$96:U$98,U$100,U$147,U$155),1,0)</f>
        <v>0</v>
      </c>
      <c r="V101" s="44">
        <f t="shared" ref="V101:AD101" si="226">IF(OR(V$45,V$96:V$98,V$100,V$147,V$155),1,0)</f>
        <v>0</v>
      </c>
      <c r="W101" s="44">
        <f t="shared" si="226"/>
        <v>0</v>
      </c>
      <c r="X101" s="46">
        <f t="shared" si="226"/>
        <v>0</v>
      </c>
      <c r="Y101" s="44">
        <f t="shared" si="226"/>
        <v>0</v>
      </c>
      <c r="Z101" s="44">
        <f t="shared" si="226"/>
        <v>0</v>
      </c>
      <c r="AA101" s="44">
        <f t="shared" si="226"/>
        <v>0</v>
      </c>
      <c r="AB101" s="44">
        <f t="shared" si="226"/>
        <v>0</v>
      </c>
      <c r="AC101" s="44">
        <f t="shared" si="226"/>
        <v>0</v>
      </c>
      <c r="AD101" s="44">
        <f t="shared" si="226"/>
        <v>0</v>
      </c>
    </row>
    <row r="102" spans="1:31" ht="15" thickBot="1" x14ac:dyDescent="0.25">
      <c r="A102" s="47"/>
      <c r="B102" s="47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9"/>
      <c r="V102" s="48"/>
      <c r="W102" s="48"/>
      <c r="X102" s="50"/>
      <c r="Y102" s="48"/>
      <c r="Z102" s="48"/>
      <c r="AA102" s="48"/>
      <c r="AB102" s="48"/>
      <c r="AC102" s="48"/>
      <c r="AD102" s="48"/>
      <c r="AE102" s="48"/>
    </row>
    <row r="103" spans="1:31" ht="15" x14ac:dyDescent="0.25">
      <c r="A103" s="66" t="str">
        <f>IF(Quiz!B22=0,"Team 1",Quiz!B22)</f>
        <v>VeggieTales</v>
      </c>
      <c r="B103" s="32" t="s">
        <v>20</v>
      </c>
      <c r="C103" s="32" t="s">
        <v>21</v>
      </c>
      <c r="D103" s="32" t="s">
        <v>23</v>
      </c>
      <c r="E103" s="32">
        <v>1</v>
      </c>
      <c r="F103" s="32">
        <v>2</v>
      </c>
      <c r="G103" s="32">
        <v>3</v>
      </c>
      <c r="H103" s="32">
        <v>4</v>
      </c>
      <c r="I103" s="32">
        <v>5</v>
      </c>
      <c r="J103" s="32">
        <v>6</v>
      </c>
      <c r="K103" s="32">
        <v>7</v>
      </c>
      <c r="L103" s="32">
        <v>8</v>
      </c>
      <c r="M103" s="32">
        <v>9</v>
      </c>
      <c r="N103" s="32">
        <v>10</v>
      </c>
      <c r="O103" s="32">
        <v>11</v>
      </c>
      <c r="P103" s="32">
        <v>12</v>
      </c>
      <c r="Q103" s="32">
        <v>13</v>
      </c>
      <c r="R103" s="32">
        <v>14</v>
      </c>
      <c r="S103" s="32">
        <v>15</v>
      </c>
      <c r="T103" s="32">
        <v>16</v>
      </c>
      <c r="U103" s="22">
        <v>17</v>
      </c>
      <c r="V103" s="32">
        <v>18</v>
      </c>
      <c r="W103" s="32">
        <v>19</v>
      </c>
      <c r="X103" s="33">
        <v>20</v>
      </c>
      <c r="Y103" s="32">
        <v>21</v>
      </c>
      <c r="Z103" s="32">
        <v>22</v>
      </c>
      <c r="AA103" s="32">
        <v>23</v>
      </c>
      <c r="AB103" s="32">
        <v>24</v>
      </c>
      <c r="AC103" s="32">
        <v>25</v>
      </c>
      <c r="AD103" s="32">
        <v>26</v>
      </c>
    </row>
    <row r="104" spans="1:31" x14ac:dyDescent="0.2">
      <c r="A104" s="67" t="str">
        <f>IF(Quiz!B23=0,"",Quiz!B23)</f>
        <v>Bob the Tomato</v>
      </c>
      <c r="B104" s="32">
        <f>X112*20+AE112+AE124+AE134</f>
        <v>0</v>
      </c>
      <c r="C104" s="32">
        <f>X124</f>
        <v>0</v>
      </c>
      <c r="D104" s="32">
        <f>X112+X124</f>
        <v>0</v>
      </c>
      <c r="E104" s="65" t="str">
        <f>IF(Quiz!D23=0,"",LOWER(Quiz!D23))</f>
        <v/>
      </c>
      <c r="F104" s="65" t="str">
        <f>IF(Quiz!E23=0,"",LOWER(Quiz!E23))</f>
        <v/>
      </c>
      <c r="G104" s="65" t="str">
        <f>IF(Quiz!F23=0,"",LOWER(Quiz!F23))</f>
        <v/>
      </c>
      <c r="H104" s="65" t="str">
        <f>IF(Quiz!G23=0,"",LOWER(Quiz!G23))</f>
        <v/>
      </c>
      <c r="I104" s="65" t="str">
        <f>IF(Quiz!H23=0,"",LOWER(Quiz!H23))</f>
        <v/>
      </c>
      <c r="J104" s="65" t="str">
        <f>IF(Quiz!I23=0,"",LOWER(Quiz!I23))</f>
        <v/>
      </c>
      <c r="K104" s="65" t="str">
        <f>IF(Quiz!J23=0,"",LOWER(Quiz!J23))</f>
        <v/>
      </c>
      <c r="L104" s="65" t="str">
        <f>IF(Quiz!K23=0,"",LOWER(Quiz!K23))</f>
        <v/>
      </c>
      <c r="M104" s="65" t="str">
        <f>IF(Quiz!L23=0,"",LOWER(Quiz!L23))</f>
        <v/>
      </c>
      <c r="N104" s="65" t="str">
        <f>IF(Quiz!M23=0,"",LOWER(Quiz!M23))</f>
        <v/>
      </c>
      <c r="O104" s="65" t="str">
        <f>IF(Quiz!N23=0,"",LOWER(Quiz!N23))</f>
        <v/>
      </c>
      <c r="P104" s="65" t="str">
        <f>IF(Quiz!O23=0,"",LOWER(Quiz!O23))</f>
        <v/>
      </c>
      <c r="Q104" s="65" t="str">
        <f>IF(Quiz!P23=0,"",LOWER(Quiz!P23))</f>
        <v/>
      </c>
      <c r="R104" s="65" t="str">
        <f>IF(Quiz!Q23=0,"",LOWER(Quiz!Q23))</f>
        <v/>
      </c>
      <c r="S104" s="65" t="str">
        <f>IF(Quiz!R23=0,"",LOWER(Quiz!R23))</f>
        <v/>
      </c>
      <c r="T104" s="65" t="str">
        <f>IF(Quiz!S23=0,"",LOWER(Quiz!S23))</f>
        <v/>
      </c>
      <c r="U104" s="65" t="str">
        <f>IF(Quiz!T23=0,"",LOWER(Quiz!T23))</f>
        <v/>
      </c>
      <c r="V104" s="65" t="str">
        <f>IF(Quiz!U23=0,"",LOWER(Quiz!U23))</f>
        <v/>
      </c>
      <c r="W104" s="65" t="str">
        <f>IF(Quiz!V23=0,"",LOWER(Quiz!V23))</f>
        <v/>
      </c>
      <c r="X104" s="65" t="str">
        <f>IF(Quiz!W23=0,"",LOWER(Quiz!W23))</f>
        <v/>
      </c>
      <c r="Y104" s="65" t="str">
        <f>IF(Quiz!X23=0,"",LOWER(Quiz!X23))</f>
        <v/>
      </c>
      <c r="Z104" s="65" t="str">
        <f>IF(Quiz!Y23=0,"",LOWER(Quiz!Y23))</f>
        <v/>
      </c>
      <c r="AA104" s="65" t="str">
        <f>IF(Quiz!Z23=0,"",LOWER(Quiz!Z23))</f>
        <v/>
      </c>
      <c r="AB104" s="65" t="str">
        <f>IF(Quiz!AA23=0,"",LOWER(Quiz!AA23))</f>
        <v/>
      </c>
      <c r="AC104" s="65" t="str">
        <f>IF(Quiz!AB23=0,"",LOWER(Quiz!AB23))</f>
        <v/>
      </c>
      <c r="AD104" s="65" t="str">
        <f>IF(Quiz!AC23=0,"",LOWER(Quiz!AC23))</f>
        <v/>
      </c>
    </row>
    <row r="105" spans="1:31" x14ac:dyDescent="0.2">
      <c r="A105" s="67" t="str">
        <f>IF(Quiz!B24=0,"",Quiz!B24)</f>
        <v>Larry the Cucumber</v>
      </c>
      <c r="B105" s="32">
        <f t="shared" ref="B105:B108" si="227">X113*20+AE113+AE125+AE135</f>
        <v>0</v>
      </c>
      <c r="C105" s="32">
        <f t="shared" ref="C105:C108" si="228">X125</f>
        <v>0</v>
      </c>
      <c r="D105" s="32">
        <f t="shared" ref="D105:D108" si="229">X113+X125</f>
        <v>0</v>
      </c>
      <c r="E105" s="65" t="str">
        <f>IF(Quiz!D24=0,"",LOWER(Quiz!D24))</f>
        <v/>
      </c>
      <c r="F105" s="65" t="str">
        <f>IF(Quiz!E24=0,"",LOWER(Quiz!E24))</f>
        <v/>
      </c>
      <c r="G105" s="65" t="str">
        <f>IF(Quiz!F24=0,"",LOWER(Quiz!F24))</f>
        <v/>
      </c>
      <c r="H105" s="65" t="str">
        <f>IF(Quiz!G24=0,"",LOWER(Quiz!G24))</f>
        <v/>
      </c>
      <c r="I105" s="65" t="str">
        <f>IF(Quiz!H24=0,"",LOWER(Quiz!H24))</f>
        <v/>
      </c>
      <c r="J105" s="65" t="str">
        <f>IF(Quiz!I24=0,"",LOWER(Quiz!I24))</f>
        <v/>
      </c>
      <c r="K105" s="65" t="str">
        <f>IF(Quiz!J24=0,"",LOWER(Quiz!J24))</f>
        <v/>
      </c>
      <c r="L105" s="65" t="str">
        <f>IF(Quiz!K24=0,"",LOWER(Quiz!K24))</f>
        <v/>
      </c>
      <c r="M105" s="65" t="str">
        <f>IF(Quiz!L24=0,"",LOWER(Quiz!L24))</f>
        <v/>
      </c>
      <c r="N105" s="65" t="str">
        <f>IF(Quiz!M24=0,"",LOWER(Quiz!M24))</f>
        <v/>
      </c>
      <c r="O105" s="65" t="str">
        <f>IF(Quiz!N24=0,"",LOWER(Quiz!N24))</f>
        <v/>
      </c>
      <c r="P105" s="65" t="str">
        <f>IF(Quiz!O24=0,"",LOWER(Quiz!O24))</f>
        <v/>
      </c>
      <c r="Q105" s="65" t="str">
        <f>IF(Quiz!P24=0,"",LOWER(Quiz!P24))</f>
        <v/>
      </c>
      <c r="R105" s="65" t="str">
        <f>IF(Quiz!Q24=0,"",LOWER(Quiz!Q24))</f>
        <v/>
      </c>
      <c r="S105" s="65" t="str">
        <f>IF(Quiz!R24=0,"",LOWER(Quiz!R24))</f>
        <v/>
      </c>
      <c r="T105" s="65" t="str">
        <f>IF(Quiz!S24=0,"",LOWER(Quiz!S24))</f>
        <v/>
      </c>
      <c r="U105" s="65" t="str">
        <f>IF(Quiz!T24=0,"",LOWER(Quiz!T24))</f>
        <v/>
      </c>
      <c r="V105" s="65" t="str">
        <f>IF(Quiz!U24=0,"",LOWER(Quiz!U24))</f>
        <v/>
      </c>
      <c r="W105" s="65" t="str">
        <f>IF(Quiz!V24=0,"",LOWER(Quiz!V24))</f>
        <v/>
      </c>
      <c r="X105" s="65" t="str">
        <f>IF(Quiz!W24=0,"",LOWER(Quiz!W24))</f>
        <v/>
      </c>
      <c r="Y105" s="65" t="str">
        <f>IF(Quiz!X24=0,"",LOWER(Quiz!X24))</f>
        <v/>
      </c>
      <c r="Z105" s="65" t="str">
        <f>IF(Quiz!Y24=0,"",LOWER(Quiz!Y24))</f>
        <v/>
      </c>
      <c r="AA105" s="65" t="str">
        <f>IF(Quiz!Z24=0,"",LOWER(Quiz!Z24))</f>
        <v/>
      </c>
      <c r="AB105" s="65" t="str">
        <f>IF(Quiz!AA24=0,"",LOWER(Quiz!AA24))</f>
        <v/>
      </c>
      <c r="AC105" s="65" t="str">
        <f>IF(Quiz!AB24=0,"",LOWER(Quiz!AB24))</f>
        <v/>
      </c>
      <c r="AD105" s="65" t="str">
        <f>IF(Quiz!AC24=0,"",LOWER(Quiz!AC24))</f>
        <v/>
      </c>
    </row>
    <row r="106" spans="1:31" x14ac:dyDescent="0.2">
      <c r="A106" s="67" t="str">
        <f>IF(Quiz!B25=0,"",Quiz!B25)</f>
        <v>Junior Asparagus</v>
      </c>
      <c r="B106" s="32">
        <f t="shared" si="227"/>
        <v>0</v>
      </c>
      <c r="C106" s="32">
        <f t="shared" si="228"/>
        <v>0</v>
      </c>
      <c r="D106" s="32">
        <f t="shared" si="229"/>
        <v>0</v>
      </c>
      <c r="E106" s="65" t="str">
        <f>IF(Quiz!D25=0,"",LOWER(Quiz!D25))</f>
        <v/>
      </c>
      <c r="F106" s="65" t="str">
        <f>IF(Quiz!E25=0,"",LOWER(Quiz!E25))</f>
        <v/>
      </c>
      <c r="G106" s="65" t="str">
        <f>IF(Quiz!F25=0,"",LOWER(Quiz!F25))</f>
        <v/>
      </c>
      <c r="H106" s="65" t="str">
        <f>IF(Quiz!G25=0,"",LOWER(Quiz!G25))</f>
        <v/>
      </c>
      <c r="I106" s="65" t="str">
        <f>IF(Quiz!H25=0,"",LOWER(Quiz!H25))</f>
        <v/>
      </c>
      <c r="J106" s="65" t="str">
        <f>IF(Quiz!I25=0,"",LOWER(Quiz!I25))</f>
        <v/>
      </c>
      <c r="K106" s="65" t="str">
        <f>IF(Quiz!J25=0,"",LOWER(Quiz!J25))</f>
        <v/>
      </c>
      <c r="L106" s="65" t="str">
        <f>IF(Quiz!K25=0,"",LOWER(Quiz!K25))</f>
        <v/>
      </c>
      <c r="M106" s="65" t="str">
        <f>IF(Quiz!L25=0,"",LOWER(Quiz!L25))</f>
        <v/>
      </c>
      <c r="N106" s="65" t="str">
        <f>IF(Quiz!M25=0,"",LOWER(Quiz!M25))</f>
        <v/>
      </c>
      <c r="O106" s="65" t="str">
        <f>IF(Quiz!N25=0,"",LOWER(Quiz!N25))</f>
        <v/>
      </c>
      <c r="P106" s="65" t="str">
        <f>IF(Quiz!O25=0,"",LOWER(Quiz!O25))</f>
        <v/>
      </c>
      <c r="Q106" s="65" t="str">
        <f>IF(Quiz!P25=0,"",LOWER(Quiz!P25))</f>
        <v/>
      </c>
      <c r="R106" s="65" t="str">
        <f>IF(Quiz!Q25=0,"",LOWER(Quiz!Q25))</f>
        <v/>
      </c>
      <c r="S106" s="65" t="str">
        <f>IF(Quiz!R25=0,"",LOWER(Quiz!R25))</f>
        <v/>
      </c>
      <c r="T106" s="65" t="str">
        <f>IF(Quiz!S25=0,"",LOWER(Quiz!S25))</f>
        <v/>
      </c>
      <c r="U106" s="65" t="str">
        <f>IF(Quiz!T25=0,"",LOWER(Quiz!T25))</f>
        <v/>
      </c>
      <c r="V106" s="65" t="str">
        <f>IF(Quiz!U25=0,"",LOWER(Quiz!U25))</f>
        <v/>
      </c>
      <c r="W106" s="65" t="str">
        <f>IF(Quiz!V25=0,"",LOWER(Quiz!V25))</f>
        <v/>
      </c>
      <c r="X106" s="65" t="str">
        <f>IF(Quiz!W25=0,"",LOWER(Quiz!W25))</f>
        <v/>
      </c>
      <c r="Y106" s="65" t="str">
        <f>IF(Quiz!X25=0,"",LOWER(Quiz!X25))</f>
        <v/>
      </c>
      <c r="Z106" s="65" t="str">
        <f>IF(Quiz!Y25=0,"",LOWER(Quiz!Y25))</f>
        <v/>
      </c>
      <c r="AA106" s="65" t="str">
        <f>IF(Quiz!Z25=0,"",LOWER(Quiz!Z25))</f>
        <v/>
      </c>
      <c r="AB106" s="65" t="str">
        <f>IF(Quiz!AA25=0,"",LOWER(Quiz!AA25))</f>
        <v/>
      </c>
      <c r="AC106" s="65" t="str">
        <f>IF(Quiz!AB25=0,"",LOWER(Quiz!AB25))</f>
        <v/>
      </c>
      <c r="AD106" s="65" t="str">
        <f>IF(Quiz!AC25=0,"",LOWER(Quiz!AC25))</f>
        <v/>
      </c>
    </row>
    <row r="107" spans="1:31" x14ac:dyDescent="0.2">
      <c r="A107" s="67" t="str">
        <f>IF(Quiz!B26=0,"",Quiz!B26)</f>
        <v>Jimmy the Gourd</v>
      </c>
      <c r="B107" s="32">
        <f t="shared" si="227"/>
        <v>0</v>
      </c>
      <c r="C107" s="32">
        <f t="shared" si="228"/>
        <v>0</v>
      </c>
      <c r="D107" s="32">
        <f t="shared" si="229"/>
        <v>0</v>
      </c>
      <c r="E107" s="65" t="str">
        <f>IF(Quiz!D26=0,"",LOWER(Quiz!D26))</f>
        <v/>
      </c>
      <c r="F107" s="65" t="str">
        <f>IF(Quiz!E26=0,"",LOWER(Quiz!E26))</f>
        <v/>
      </c>
      <c r="G107" s="65" t="str">
        <f>IF(Quiz!F26=0,"",LOWER(Quiz!F26))</f>
        <v/>
      </c>
      <c r="H107" s="65" t="str">
        <f>IF(Quiz!G26=0,"",LOWER(Quiz!G26))</f>
        <v/>
      </c>
      <c r="I107" s="65" t="str">
        <f>IF(Quiz!H26=0,"",LOWER(Quiz!H26))</f>
        <v/>
      </c>
      <c r="J107" s="65" t="str">
        <f>IF(Quiz!I26=0,"",LOWER(Quiz!I26))</f>
        <v/>
      </c>
      <c r="K107" s="65" t="str">
        <f>IF(Quiz!J26=0,"",LOWER(Quiz!J26))</f>
        <v/>
      </c>
      <c r="L107" s="65" t="str">
        <f>IF(Quiz!K26=0,"",LOWER(Quiz!K26))</f>
        <v/>
      </c>
      <c r="M107" s="65" t="str">
        <f>IF(Quiz!L26=0,"",LOWER(Quiz!L26))</f>
        <v/>
      </c>
      <c r="N107" s="65" t="str">
        <f>IF(Quiz!M26=0,"",LOWER(Quiz!M26))</f>
        <v/>
      </c>
      <c r="O107" s="65" t="str">
        <f>IF(Quiz!N26=0,"",LOWER(Quiz!N26))</f>
        <v/>
      </c>
      <c r="P107" s="65" t="str">
        <f>IF(Quiz!O26=0,"",LOWER(Quiz!O26))</f>
        <v/>
      </c>
      <c r="Q107" s="65" t="str">
        <f>IF(Quiz!P26=0,"",LOWER(Quiz!P26))</f>
        <v/>
      </c>
      <c r="R107" s="65" t="str">
        <f>IF(Quiz!Q26=0,"",LOWER(Quiz!Q26))</f>
        <v/>
      </c>
      <c r="S107" s="65" t="str">
        <f>IF(Quiz!R26=0,"",LOWER(Quiz!R26))</f>
        <v/>
      </c>
      <c r="T107" s="65" t="str">
        <f>IF(Quiz!S26=0,"",LOWER(Quiz!S26))</f>
        <v/>
      </c>
      <c r="U107" s="65" t="str">
        <f>IF(Quiz!T26=0,"",LOWER(Quiz!T26))</f>
        <v/>
      </c>
      <c r="V107" s="65" t="str">
        <f>IF(Quiz!U26=0,"",LOWER(Quiz!U26))</f>
        <v/>
      </c>
      <c r="W107" s="65" t="str">
        <f>IF(Quiz!V26=0,"",LOWER(Quiz!V26))</f>
        <v/>
      </c>
      <c r="X107" s="65" t="str">
        <f>IF(Quiz!W26=0,"",LOWER(Quiz!W26))</f>
        <v/>
      </c>
      <c r="Y107" s="65" t="str">
        <f>IF(Quiz!X26=0,"",LOWER(Quiz!X26))</f>
        <v/>
      </c>
      <c r="Z107" s="65" t="str">
        <f>IF(Quiz!Y26=0,"",LOWER(Quiz!Y26))</f>
        <v/>
      </c>
      <c r="AA107" s="65" t="str">
        <f>IF(Quiz!Z26=0,"",LOWER(Quiz!Z26))</f>
        <v/>
      </c>
      <c r="AB107" s="65" t="str">
        <f>IF(Quiz!AA26=0,"",LOWER(Quiz!AA26))</f>
        <v/>
      </c>
      <c r="AC107" s="65" t="str">
        <f>IF(Quiz!AB26=0,"",LOWER(Quiz!AB26))</f>
        <v/>
      </c>
      <c r="AD107" s="65" t="str">
        <f>IF(Quiz!AC26=0,"",LOWER(Quiz!AC26))</f>
        <v/>
      </c>
    </row>
    <row r="108" spans="1:31" x14ac:dyDescent="0.2">
      <c r="A108" s="67" t="str">
        <f>IF(Quiz!B27=0,"",Quiz!B27)</f>
        <v>Archibald Asparagus</v>
      </c>
      <c r="B108" s="32">
        <f t="shared" si="227"/>
        <v>0</v>
      </c>
      <c r="C108" s="32">
        <f t="shared" si="228"/>
        <v>0</v>
      </c>
      <c r="D108" s="32">
        <f t="shared" si="229"/>
        <v>0</v>
      </c>
      <c r="E108" s="65" t="str">
        <f>IF(Quiz!D27=0,"",LOWER(Quiz!D27))</f>
        <v/>
      </c>
      <c r="F108" s="65" t="str">
        <f>IF(Quiz!E27=0,"",LOWER(Quiz!E27))</f>
        <v/>
      </c>
      <c r="G108" s="65" t="str">
        <f>IF(Quiz!F27=0,"",LOWER(Quiz!F27))</f>
        <v/>
      </c>
      <c r="H108" s="65" t="str">
        <f>IF(Quiz!G27=0,"",LOWER(Quiz!G27))</f>
        <v/>
      </c>
      <c r="I108" s="65" t="str">
        <f>IF(Quiz!H27=0,"",LOWER(Quiz!H27))</f>
        <v/>
      </c>
      <c r="J108" s="65" t="str">
        <f>IF(Quiz!I27=0,"",LOWER(Quiz!I27))</f>
        <v/>
      </c>
      <c r="K108" s="65" t="str">
        <f>IF(Quiz!J27=0,"",LOWER(Quiz!J27))</f>
        <v/>
      </c>
      <c r="L108" s="65" t="str">
        <f>IF(Quiz!K27=0,"",LOWER(Quiz!K27))</f>
        <v/>
      </c>
      <c r="M108" s="65" t="str">
        <f>IF(Quiz!L27=0,"",LOWER(Quiz!L27))</f>
        <v/>
      </c>
      <c r="N108" s="65" t="str">
        <f>IF(Quiz!M27=0,"",LOWER(Quiz!M27))</f>
        <v/>
      </c>
      <c r="O108" s="65" t="str">
        <f>IF(Quiz!N27=0,"",LOWER(Quiz!N27))</f>
        <v/>
      </c>
      <c r="P108" s="65" t="str">
        <f>IF(Quiz!O27=0,"",LOWER(Quiz!O27))</f>
        <v/>
      </c>
      <c r="Q108" s="65" t="str">
        <f>IF(Quiz!P27=0,"",LOWER(Quiz!P27))</f>
        <v/>
      </c>
      <c r="R108" s="65" t="str">
        <f>IF(Quiz!Q27=0,"",LOWER(Quiz!Q27))</f>
        <v/>
      </c>
      <c r="S108" s="65" t="str">
        <f>IF(Quiz!R27=0,"",LOWER(Quiz!R27))</f>
        <v/>
      </c>
      <c r="T108" s="65" t="str">
        <f>IF(Quiz!S27=0,"",LOWER(Quiz!S27))</f>
        <v/>
      </c>
      <c r="U108" s="65" t="str">
        <f>IF(Quiz!T27=0,"",LOWER(Quiz!T27))</f>
        <v/>
      </c>
      <c r="V108" s="65" t="str">
        <f>IF(Quiz!U27=0,"",LOWER(Quiz!U27))</f>
        <v/>
      </c>
      <c r="W108" s="65" t="str">
        <f>IF(Quiz!V27=0,"",LOWER(Quiz!V27))</f>
        <v/>
      </c>
      <c r="X108" s="65" t="str">
        <f>IF(Quiz!W27=0,"",LOWER(Quiz!W27))</f>
        <v/>
      </c>
      <c r="Y108" s="65" t="str">
        <f>IF(Quiz!X27=0,"",LOWER(Quiz!X27))</f>
        <v/>
      </c>
      <c r="Z108" s="65" t="str">
        <f>IF(Quiz!Y27=0,"",LOWER(Quiz!Y27))</f>
        <v/>
      </c>
      <c r="AA108" s="65" t="str">
        <f>IF(Quiz!Z27=0,"",LOWER(Quiz!Z27))</f>
        <v/>
      </c>
      <c r="AB108" s="65" t="str">
        <f>IF(Quiz!AA27=0,"",LOWER(Quiz!AA27))</f>
        <v/>
      </c>
      <c r="AC108" s="65" t="str">
        <f>IF(Quiz!AB27=0,"",LOWER(Quiz!AB27))</f>
        <v/>
      </c>
      <c r="AD108" s="65" t="str">
        <f>IF(Quiz!AC27=0,"",LOWER(Quiz!AC27))</f>
        <v/>
      </c>
    </row>
    <row r="109" spans="1:31" x14ac:dyDescent="0.2">
      <c r="A109" s="34" t="s">
        <v>29</v>
      </c>
      <c r="D109" s="36">
        <f>D144</f>
        <v>20</v>
      </c>
      <c r="E109" s="3" t="str">
        <f>IF(E143=0,"",E144)</f>
        <v/>
      </c>
      <c r="F109" s="3" t="str">
        <f t="shared" ref="F109:AD109" si="230">IF(F143=0,"",F144)</f>
        <v/>
      </c>
      <c r="G109" s="3" t="str">
        <f t="shared" si="230"/>
        <v/>
      </c>
      <c r="H109" s="3" t="str">
        <f t="shared" si="230"/>
        <v/>
      </c>
      <c r="I109" s="3" t="str">
        <f t="shared" si="230"/>
        <v/>
      </c>
      <c r="J109" s="3" t="str">
        <f t="shared" si="230"/>
        <v/>
      </c>
      <c r="K109" s="3" t="str">
        <f t="shared" si="230"/>
        <v/>
      </c>
      <c r="L109" s="3" t="str">
        <f t="shared" si="230"/>
        <v/>
      </c>
      <c r="M109" s="3" t="str">
        <f t="shared" si="230"/>
        <v/>
      </c>
      <c r="N109" s="3" t="str">
        <f t="shared" si="230"/>
        <v/>
      </c>
      <c r="O109" s="3" t="str">
        <f t="shared" si="230"/>
        <v/>
      </c>
      <c r="P109" s="3" t="str">
        <f t="shared" si="230"/>
        <v/>
      </c>
      <c r="Q109" s="3" t="str">
        <f t="shared" si="230"/>
        <v/>
      </c>
      <c r="R109" s="3" t="str">
        <f t="shared" si="230"/>
        <v/>
      </c>
      <c r="S109" s="3" t="str">
        <f t="shared" si="230"/>
        <v/>
      </c>
      <c r="T109" s="3" t="str">
        <f t="shared" si="230"/>
        <v/>
      </c>
      <c r="U109" s="3" t="str">
        <f t="shared" si="230"/>
        <v/>
      </c>
      <c r="V109" s="3" t="str">
        <f t="shared" si="230"/>
        <v/>
      </c>
      <c r="W109" s="3" t="str">
        <f t="shared" si="230"/>
        <v/>
      </c>
      <c r="X109" s="3" t="str">
        <f t="shared" si="230"/>
        <v/>
      </c>
      <c r="Y109" s="3" t="str">
        <f t="shared" si="230"/>
        <v/>
      </c>
      <c r="Z109" s="3" t="str">
        <f t="shared" si="230"/>
        <v/>
      </c>
      <c r="AA109" s="3" t="str">
        <f t="shared" si="230"/>
        <v/>
      </c>
      <c r="AB109" s="3" t="str">
        <f t="shared" si="230"/>
        <v/>
      </c>
      <c r="AC109" s="3" t="str">
        <f t="shared" si="230"/>
        <v/>
      </c>
      <c r="AD109" s="3" t="str">
        <f t="shared" si="230"/>
        <v/>
      </c>
    </row>
    <row r="111" spans="1:31" ht="15" x14ac:dyDescent="0.25">
      <c r="A111" s="35" t="s">
        <v>31</v>
      </c>
      <c r="AE111" s="39" t="s">
        <v>32</v>
      </c>
    </row>
    <row r="112" spans="1:31" x14ac:dyDescent="0.2">
      <c r="A112" s="34" t="str">
        <f>A104</f>
        <v>Bob the Tomato</v>
      </c>
      <c r="D112" s="32">
        <v>0</v>
      </c>
      <c r="E112" s="32">
        <f>IF(E104="c",D112+1,D112)</f>
        <v>0</v>
      </c>
      <c r="F112" s="32">
        <f t="shared" ref="F112:F116" si="231">IF(F104="c",E112+1,E112)</f>
        <v>0</v>
      </c>
      <c r="G112" s="32">
        <f t="shared" ref="G112:G116" si="232">IF(G104="c",F112+1,F112)</f>
        <v>0</v>
      </c>
      <c r="H112" s="32">
        <f t="shared" ref="H112:H116" si="233">IF(H104="c",G112+1,G112)</f>
        <v>0</v>
      </c>
      <c r="I112" s="32">
        <f t="shared" ref="I112:I116" si="234">IF(I104="c",H112+1,H112)</f>
        <v>0</v>
      </c>
      <c r="J112" s="32">
        <f t="shared" ref="J112:J116" si="235">IF(J104="c",I112+1,I112)</f>
        <v>0</v>
      </c>
      <c r="K112" s="32">
        <f t="shared" ref="K112:K116" si="236">IF(K104="c",J112+1,J112)</f>
        <v>0</v>
      </c>
      <c r="L112" s="32">
        <f t="shared" ref="L112:L116" si="237">IF(L104="c",K112+1,K112)</f>
        <v>0</v>
      </c>
      <c r="M112" s="32">
        <f t="shared" ref="M112:M116" si="238">IF(M104="c",L112+1,L112)</f>
        <v>0</v>
      </c>
      <c r="N112" s="32">
        <f t="shared" ref="N112:N116" si="239">IF(N104="c",M112+1,M112)</f>
        <v>0</v>
      </c>
      <c r="O112" s="32">
        <f t="shared" ref="O112:O116" si="240">IF(O104="c",N112+1,N112)</f>
        <v>0</v>
      </c>
      <c r="P112" s="32">
        <f t="shared" ref="P112:P116" si="241">IF(P104="c",O112+1,O112)</f>
        <v>0</v>
      </c>
      <c r="Q112" s="32">
        <f t="shared" ref="Q112:Q116" si="242">IF(Q104="c",P112+1,P112)</f>
        <v>0</v>
      </c>
      <c r="R112" s="32">
        <f t="shared" ref="R112:R116" si="243">IF(R104="c",Q112+1,Q112)</f>
        <v>0</v>
      </c>
      <c r="S112" s="32">
        <f t="shared" ref="S112:S116" si="244">IF(S104="c",R112+1,R112)</f>
        <v>0</v>
      </c>
      <c r="T112" s="32">
        <f t="shared" ref="T112:T116" si="245">IF(T104="c",S112+1,S112)</f>
        <v>0</v>
      </c>
      <c r="U112" s="22">
        <f t="shared" ref="U112:U116" si="246">IF(U104="c",T112+1,T112)</f>
        <v>0</v>
      </c>
      <c r="V112" s="32">
        <f t="shared" ref="V112:V116" si="247">IF(V104="c",U112+1,U112)</f>
        <v>0</v>
      </c>
      <c r="W112" s="32">
        <f t="shared" ref="W112:W116" si="248">IF(W104="c",V112+1,V112)</f>
        <v>0</v>
      </c>
      <c r="X112" s="33">
        <f t="shared" ref="X112:X116" si="249">IF(X104="c",W112+1,W112)</f>
        <v>0</v>
      </c>
      <c r="Y112" s="32">
        <f t="shared" ref="Y112:Y116" si="250">IF(Y104="c",X112+1,X112)</f>
        <v>0</v>
      </c>
      <c r="Z112" s="32">
        <f t="shared" ref="Z112:Z116" si="251">IF(Z104="c",Y112+1,Y112)</f>
        <v>0</v>
      </c>
      <c r="AA112" s="32">
        <f t="shared" ref="AA112:AA116" si="252">IF(AA104="c",Z112+1,Z112)</f>
        <v>0</v>
      </c>
      <c r="AB112" s="32">
        <f t="shared" ref="AB112:AB116" si="253">IF(AB104="c",AA112+1,AA112)</f>
        <v>0</v>
      </c>
      <c r="AC112" s="32">
        <f t="shared" ref="AC112:AC116" si="254">IF(AC104="c",AB112+1,AB112)</f>
        <v>0</v>
      </c>
      <c r="AD112" s="32">
        <f t="shared" ref="AD112:AD116" si="255">IF(AD104="c",AC112+1,AC112)</f>
        <v>0</v>
      </c>
      <c r="AE112" s="32">
        <f>IF(AND(X112=Quizout,X124=0),10,0)</f>
        <v>0</v>
      </c>
    </row>
    <row r="113" spans="1:31" x14ac:dyDescent="0.2">
      <c r="A113" s="34" t="str">
        <f t="shared" ref="A113:A116" si="256">A105</f>
        <v>Larry the Cucumber</v>
      </c>
      <c r="D113" s="32">
        <v>0</v>
      </c>
      <c r="E113" s="32">
        <f t="shared" ref="E113:E116" si="257">IF(E105="c",D113+1,D113)</f>
        <v>0</v>
      </c>
      <c r="F113" s="32">
        <f t="shared" si="231"/>
        <v>0</v>
      </c>
      <c r="G113" s="32">
        <f t="shared" si="232"/>
        <v>0</v>
      </c>
      <c r="H113" s="32">
        <f t="shared" si="233"/>
        <v>0</v>
      </c>
      <c r="I113" s="32">
        <f t="shared" si="234"/>
        <v>0</v>
      </c>
      <c r="J113" s="32">
        <f t="shared" si="235"/>
        <v>0</v>
      </c>
      <c r="K113" s="32">
        <f t="shared" si="236"/>
        <v>0</v>
      </c>
      <c r="L113" s="32">
        <f t="shared" si="237"/>
        <v>0</v>
      </c>
      <c r="M113" s="32">
        <f t="shared" si="238"/>
        <v>0</v>
      </c>
      <c r="N113" s="32">
        <f t="shared" si="239"/>
        <v>0</v>
      </c>
      <c r="O113" s="32">
        <f t="shared" si="240"/>
        <v>0</v>
      </c>
      <c r="P113" s="32">
        <f t="shared" si="241"/>
        <v>0</v>
      </c>
      <c r="Q113" s="32">
        <f t="shared" si="242"/>
        <v>0</v>
      </c>
      <c r="R113" s="32">
        <f t="shared" si="243"/>
        <v>0</v>
      </c>
      <c r="S113" s="32">
        <f t="shared" si="244"/>
        <v>0</v>
      </c>
      <c r="T113" s="32">
        <f t="shared" si="245"/>
        <v>0</v>
      </c>
      <c r="U113" s="22">
        <f t="shared" si="246"/>
        <v>0</v>
      </c>
      <c r="V113" s="32">
        <f t="shared" si="247"/>
        <v>0</v>
      </c>
      <c r="W113" s="32">
        <f t="shared" si="248"/>
        <v>0</v>
      </c>
      <c r="X113" s="33">
        <f t="shared" si="249"/>
        <v>0</v>
      </c>
      <c r="Y113" s="32">
        <f t="shared" si="250"/>
        <v>0</v>
      </c>
      <c r="Z113" s="32">
        <f t="shared" si="251"/>
        <v>0</v>
      </c>
      <c r="AA113" s="32">
        <f t="shared" si="252"/>
        <v>0</v>
      </c>
      <c r="AB113" s="32">
        <f t="shared" si="253"/>
        <v>0</v>
      </c>
      <c r="AC113" s="32">
        <f t="shared" si="254"/>
        <v>0</v>
      </c>
      <c r="AD113" s="32">
        <f t="shared" si="255"/>
        <v>0</v>
      </c>
      <c r="AE113" s="32">
        <f>IF(AND(X113=Quizout,X125=0),10,0)</f>
        <v>0</v>
      </c>
    </row>
    <row r="114" spans="1:31" x14ac:dyDescent="0.2">
      <c r="A114" s="34" t="str">
        <f t="shared" si="256"/>
        <v>Junior Asparagus</v>
      </c>
      <c r="D114" s="32">
        <v>0</v>
      </c>
      <c r="E114" s="32">
        <f t="shared" si="257"/>
        <v>0</v>
      </c>
      <c r="F114" s="32">
        <f t="shared" si="231"/>
        <v>0</v>
      </c>
      <c r="G114" s="32">
        <f t="shared" si="232"/>
        <v>0</v>
      </c>
      <c r="H114" s="32">
        <f t="shared" si="233"/>
        <v>0</v>
      </c>
      <c r="I114" s="32">
        <f t="shared" si="234"/>
        <v>0</v>
      </c>
      <c r="J114" s="32">
        <f t="shared" si="235"/>
        <v>0</v>
      </c>
      <c r="K114" s="32">
        <f t="shared" si="236"/>
        <v>0</v>
      </c>
      <c r="L114" s="32">
        <f t="shared" si="237"/>
        <v>0</v>
      </c>
      <c r="M114" s="32">
        <f t="shared" si="238"/>
        <v>0</v>
      </c>
      <c r="N114" s="32">
        <f t="shared" si="239"/>
        <v>0</v>
      </c>
      <c r="O114" s="32">
        <f t="shared" si="240"/>
        <v>0</v>
      </c>
      <c r="P114" s="32">
        <f t="shared" si="241"/>
        <v>0</v>
      </c>
      <c r="Q114" s="32">
        <f t="shared" si="242"/>
        <v>0</v>
      </c>
      <c r="R114" s="32">
        <f t="shared" si="243"/>
        <v>0</v>
      </c>
      <c r="S114" s="32">
        <f t="shared" si="244"/>
        <v>0</v>
      </c>
      <c r="T114" s="32">
        <f t="shared" si="245"/>
        <v>0</v>
      </c>
      <c r="U114" s="22">
        <f t="shared" si="246"/>
        <v>0</v>
      </c>
      <c r="V114" s="32">
        <f t="shared" si="247"/>
        <v>0</v>
      </c>
      <c r="W114" s="32">
        <f t="shared" si="248"/>
        <v>0</v>
      </c>
      <c r="X114" s="33">
        <f t="shared" si="249"/>
        <v>0</v>
      </c>
      <c r="Y114" s="32">
        <f t="shared" si="250"/>
        <v>0</v>
      </c>
      <c r="Z114" s="32">
        <f t="shared" si="251"/>
        <v>0</v>
      </c>
      <c r="AA114" s="32">
        <f t="shared" si="252"/>
        <v>0</v>
      </c>
      <c r="AB114" s="32">
        <f t="shared" si="253"/>
        <v>0</v>
      </c>
      <c r="AC114" s="32">
        <f t="shared" si="254"/>
        <v>0</v>
      </c>
      <c r="AD114" s="32">
        <f t="shared" si="255"/>
        <v>0</v>
      </c>
      <c r="AE114" s="32">
        <f>IF(AND(X114=Quizout,X126=0),10,0)</f>
        <v>0</v>
      </c>
    </row>
    <row r="115" spans="1:31" x14ac:dyDescent="0.2">
      <c r="A115" s="34" t="str">
        <f t="shared" si="256"/>
        <v>Jimmy the Gourd</v>
      </c>
      <c r="D115" s="32">
        <v>0</v>
      </c>
      <c r="E115" s="32">
        <f t="shared" si="257"/>
        <v>0</v>
      </c>
      <c r="F115" s="32">
        <f t="shared" si="231"/>
        <v>0</v>
      </c>
      <c r="G115" s="32">
        <f t="shared" si="232"/>
        <v>0</v>
      </c>
      <c r="H115" s="32">
        <f t="shared" si="233"/>
        <v>0</v>
      </c>
      <c r="I115" s="32">
        <f t="shared" si="234"/>
        <v>0</v>
      </c>
      <c r="J115" s="32">
        <f t="shared" si="235"/>
        <v>0</v>
      </c>
      <c r="K115" s="32">
        <f t="shared" si="236"/>
        <v>0</v>
      </c>
      <c r="L115" s="32">
        <f t="shared" si="237"/>
        <v>0</v>
      </c>
      <c r="M115" s="32">
        <f t="shared" si="238"/>
        <v>0</v>
      </c>
      <c r="N115" s="32">
        <f t="shared" si="239"/>
        <v>0</v>
      </c>
      <c r="O115" s="32">
        <f t="shared" si="240"/>
        <v>0</v>
      </c>
      <c r="P115" s="32">
        <f t="shared" si="241"/>
        <v>0</v>
      </c>
      <c r="Q115" s="32">
        <f t="shared" si="242"/>
        <v>0</v>
      </c>
      <c r="R115" s="32">
        <f t="shared" si="243"/>
        <v>0</v>
      </c>
      <c r="S115" s="32">
        <f t="shared" si="244"/>
        <v>0</v>
      </c>
      <c r="T115" s="32">
        <f t="shared" si="245"/>
        <v>0</v>
      </c>
      <c r="U115" s="22">
        <f t="shared" si="246"/>
        <v>0</v>
      </c>
      <c r="V115" s="32">
        <f t="shared" si="247"/>
        <v>0</v>
      </c>
      <c r="W115" s="32">
        <f t="shared" si="248"/>
        <v>0</v>
      </c>
      <c r="X115" s="33">
        <f t="shared" si="249"/>
        <v>0</v>
      </c>
      <c r="Y115" s="32">
        <f t="shared" si="250"/>
        <v>0</v>
      </c>
      <c r="Z115" s="32">
        <f t="shared" si="251"/>
        <v>0</v>
      </c>
      <c r="AA115" s="32">
        <f t="shared" si="252"/>
        <v>0</v>
      </c>
      <c r="AB115" s="32">
        <f t="shared" si="253"/>
        <v>0</v>
      </c>
      <c r="AC115" s="32">
        <f t="shared" si="254"/>
        <v>0</v>
      </c>
      <c r="AD115" s="32">
        <f t="shared" si="255"/>
        <v>0</v>
      </c>
      <c r="AE115" s="32">
        <f>IF(AND(X115=Quizout,X127=0),10,0)</f>
        <v>0</v>
      </c>
    </row>
    <row r="116" spans="1:31" x14ac:dyDescent="0.2">
      <c r="A116" s="34" t="str">
        <f t="shared" si="256"/>
        <v>Archibald Asparagus</v>
      </c>
      <c r="D116" s="32">
        <v>0</v>
      </c>
      <c r="E116" s="32">
        <f t="shared" si="257"/>
        <v>0</v>
      </c>
      <c r="F116" s="32">
        <f t="shared" si="231"/>
        <v>0</v>
      </c>
      <c r="G116" s="32">
        <f t="shared" si="232"/>
        <v>0</v>
      </c>
      <c r="H116" s="32">
        <f t="shared" si="233"/>
        <v>0</v>
      </c>
      <c r="I116" s="32">
        <f t="shared" si="234"/>
        <v>0</v>
      </c>
      <c r="J116" s="32">
        <f t="shared" si="235"/>
        <v>0</v>
      </c>
      <c r="K116" s="32">
        <f t="shared" si="236"/>
        <v>0</v>
      </c>
      <c r="L116" s="32">
        <f t="shared" si="237"/>
        <v>0</v>
      </c>
      <c r="M116" s="32">
        <f t="shared" si="238"/>
        <v>0</v>
      </c>
      <c r="N116" s="32">
        <f t="shared" si="239"/>
        <v>0</v>
      </c>
      <c r="O116" s="32">
        <f t="shared" si="240"/>
        <v>0</v>
      </c>
      <c r="P116" s="32">
        <f t="shared" si="241"/>
        <v>0</v>
      </c>
      <c r="Q116" s="32">
        <f t="shared" si="242"/>
        <v>0</v>
      </c>
      <c r="R116" s="32">
        <f t="shared" si="243"/>
        <v>0</v>
      </c>
      <c r="S116" s="32">
        <f t="shared" si="244"/>
        <v>0</v>
      </c>
      <c r="T116" s="32">
        <f t="shared" si="245"/>
        <v>0</v>
      </c>
      <c r="U116" s="22">
        <f t="shared" si="246"/>
        <v>0</v>
      </c>
      <c r="V116" s="32">
        <f t="shared" si="247"/>
        <v>0</v>
      </c>
      <c r="W116" s="32">
        <f t="shared" si="248"/>
        <v>0</v>
      </c>
      <c r="X116" s="33">
        <f t="shared" si="249"/>
        <v>0</v>
      </c>
      <c r="Y116" s="32">
        <f t="shared" si="250"/>
        <v>0</v>
      </c>
      <c r="Z116" s="32">
        <f t="shared" si="251"/>
        <v>0</v>
      </c>
      <c r="AA116" s="32">
        <f t="shared" si="252"/>
        <v>0</v>
      </c>
      <c r="AB116" s="32">
        <f t="shared" si="253"/>
        <v>0</v>
      </c>
      <c r="AC116" s="32">
        <f t="shared" si="254"/>
        <v>0</v>
      </c>
      <c r="AD116" s="32">
        <f t="shared" si="255"/>
        <v>0</v>
      </c>
      <c r="AE116" s="32">
        <f>IF(AND(X116=Quizout,X128=0),10,0)</f>
        <v>0</v>
      </c>
    </row>
    <row r="118" spans="1:31" x14ac:dyDescent="0.2">
      <c r="A118" s="34" t="s">
        <v>33</v>
      </c>
      <c r="D118" s="32">
        <v>0</v>
      </c>
      <c r="E118" s="32">
        <f>SUM(E112:E116)</f>
        <v>0</v>
      </c>
      <c r="F118" s="32">
        <f t="shared" ref="F118:AD118" si="258">SUM(F112:F116)</f>
        <v>0</v>
      </c>
      <c r="G118" s="32">
        <f t="shared" si="258"/>
        <v>0</v>
      </c>
      <c r="H118" s="32">
        <f t="shared" si="258"/>
        <v>0</v>
      </c>
      <c r="I118" s="32">
        <f t="shared" si="258"/>
        <v>0</v>
      </c>
      <c r="J118" s="32">
        <f t="shared" si="258"/>
        <v>0</v>
      </c>
      <c r="K118" s="32">
        <f t="shared" si="258"/>
        <v>0</v>
      </c>
      <c r="L118" s="32">
        <f t="shared" si="258"/>
        <v>0</v>
      </c>
      <c r="M118" s="32">
        <f t="shared" si="258"/>
        <v>0</v>
      </c>
      <c r="N118" s="32">
        <f t="shared" si="258"/>
        <v>0</v>
      </c>
      <c r="O118" s="32">
        <f t="shared" si="258"/>
        <v>0</v>
      </c>
      <c r="P118" s="32">
        <f t="shared" si="258"/>
        <v>0</v>
      </c>
      <c r="Q118" s="32">
        <f t="shared" si="258"/>
        <v>0</v>
      </c>
      <c r="R118" s="32">
        <f t="shared" si="258"/>
        <v>0</v>
      </c>
      <c r="S118" s="32">
        <f t="shared" si="258"/>
        <v>0</v>
      </c>
      <c r="T118" s="32">
        <f t="shared" si="258"/>
        <v>0</v>
      </c>
      <c r="U118" s="22">
        <f t="shared" si="258"/>
        <v>0</v>
      </c>
      <c r="V118" s="32">
        <f t="shared" si="258"/>
        <v>0</v>
      </c>
      <c r="W118" s="32">
        <f t="shared" si="258"/>
        <v>0</v>
      </c>
      <c r="X118" s="33">
        <f t="shared" si="258"/>
        <v>0</v>
      </c>
      <c r="Y118" s="32">
        <f t="shared" si="258"/>
        <v>0</v>
      </c>
      <c r="Z118" s="32">
        <f t="shared" si="258"/>
        <v>0</v>
      </c>
      <c r="AA118" s="32">
        <f t="shared" si="258"/>
        <v>0</v>
      </c>
      <c r="AB118" s="32">
        <f t="shared" si="258"/>
        <v>0</v>
      </c>
      <c r="AC118" s="32">
        <f t="shared" si="258"/>
        <v>0</v>
      </c>
      <c r="AD118" s="32">
        <f t="shared" si="258"/>
        <v>0</v>
      </c>
    </row>
    <row r="119" spans="1:31" x14ac:dyDescent="0.2">
      <c r="A119" s="34" t="s">
        <v>34</v>
      </c>
      <c r="E119" s="32">
        <f>SUM(E112&gt;0,E113&gt;0,E114&gt;0,E115&gt;0,E116&gt;0)</f>
        <v>0</v>
      </c>
      <c r="F119" s="32">
        <f t="shared" ref="F119:AD119" si="259">SUM(F112&gt;0,F113&gt;0,F114&gt;0,F115&gt;0,F116&gt;0)</f>
        <v>0</v>
      </c>
      <c r="G119" s="32">
        <f t="shared" si="259"/>
        <v>0</v>
      </c>
      <c r="H119" s="32">
        <f t="shared" si="259"/>
        <v>0</v>
      </c>
      <c r="I119" s="32">
        <f t="shared" si="259"/>
        <v>0</v>
      </c>
      <c r="J119" s="32">
        <f t="shared" si="259"/>
        <v>0</v>
      </c>
      <c r="K119" s="32">
        <f t="shared" si="259"/>
        <v>0</v>
      </c>
      <c r="L119" s="32">
        <f t="shared" si="259"/>
        <v>0</v>
      </c>
      <c r="M119" s="32">
        <f t="shared" si="259"/>
        <v>0</v>
      </c>
      <c r="N119" s="32">
        <f t="shared" si="259"/>
        <v>0</v>
      </c>
      <c r="O119" s="32">
        <f t="shared" si="259"/>
        <v>0</v>
      </c>
      <c r="P119" s="32">
        <f t="shared" si="259"/>
        <v>0</v>
      </c>
      <c r="Q119" s="32">
        <f t="shared" si="259"/>
        <v>0</v>
      </c>
      <c r="R119" s="32">
        <f t="shared" si="259"/>
        <v>0</v>
      </c>
      <c r="S119" s="32">
        <f t="shared" si="259"/>
        <v>0</v>
      </c>
      <c r="T119" s="32">
        <f t="shared" si="259"/>
        <v>0</v>
      </c>
      <c r="U119" s="22">
        <f t="shared" si="259"/>
        <v>0</v>
      </c>
      <c r="V119" s="32">
        <f t="shared" si="259"/>
        <v>0</v>
      </c>
      <c r="W119" s="32">
        <f t="shared" si="259"/>
        <v>0</v>
      </c>
      <c r="X119" s="33">
        <f t="shared" si="259"/>
        <v>0</v>
      </c>
      <c r="Y119" s="32">
        <f t="shared" si="259"/>
        <v>0</v>
      </c>
      <c r="Z119" s="32">
        <f t="shared" si="259"/>
        <v>0</v>
      </c>
      <c r="AA119" s="32">
        <f t="shared" si="259"/>
        <v>0</v>
      </c>
      <c r="AB119" s="32">
        <f t="shared" si="259"/>
        <v>0</v>
      </c>
      <c r="AC119" s="32">
        <f t="shared" si="259"/>
        <v>0</v>
      </c>
      <c r="AD119" s="32">
        <f t="shared" si="259"/>
        <v>0</v>
      </c>
    </row>
    <row r="120" spans="1:31" x14ac:dyDescent="0.2">
      <c r="A120" s="34" t="s">
        <v>32</v>
      </c>
      <c r="E120" s="32">
        <f t="shared" ref="E120:AD120" si="260">IF(OR(AND(E104="c",E112=Quizout,E124=0),AND(E105="c",E113=Quizout,E125=0),AND(E106="c",E114=Quizout,E126=0),AND(E107="c",E115=Quizout,E127=0),AND(E108="c",E116=Quizout,E128=0)),10,0)</f>
        <v>0</v>
      </c>
      <c r="F120" s="32">
        <f t="shared" si="260"/>
        <v>0</v>
      </c>
      <c r="G120" s="32">
        <f t="shared" si="260"/>
        <v>0</v>
      </c>
      <c r="H120" s="32">
        <f t="shared" si="260"/>
        <v>0</v>
      </c>
      <c r="I120" s="32">
        <f t="shared" si="260"/>
        <v>0</v>
      </c>
      <c r="J120" s="32">
        <f t="shared" si="260"/>
        <v>0</v>
      </c>
      <c r="K120" s="32">
        <f t="shared" si="260"/>
        <v>0</v>
      </c>
      <c r="L120" s="32">
        <f t="shared" si="260"/>
        <v>0</v>
      </c>
      <c r="M120" s="32">
        <f t="shared" si="260"/>
        <v>0</v>
      </c>
      <c r="N120" s="32">
        <f t="shared" si="260"/>
        <v>0</v>
      </c>
      <c r="O120" s="32">
        <f t="shared" si="260"/>
        <v>0</v>
      </c>
      <c r="P120" s="32">
        <f t="shared" si="260"/>
        <v>0</v>
      </c>
      <c r="Q120" s="32">
        <f t="shared" si="260"/>
        <v>0</v>
      </c>
      <c r="R120" s="32">
        <f t="shared" si="260"/>
        <v>0</v>
      </c>
      <c r="S120" s="32">
        <f t="shared" si="260"/>
        <v>0</v>
      </c>
      <c r="T120" s="32">
        <f t="shared" si="260"/>
        <v>0</v>
      </c>
      <c r="U120" s="22">
        <f t="shared" si="260"/>
        <v>0</v>
      </c>
      <c r="V120" s="32">
        <f t="shared" si="260"/>
        <v>0</v>
      </c>
      <c r="W120" s="32">
        <f t="shared" si="260"/>
        <v>0</v>
      </c>
      <c r="X120" s="33">
        <f t="shared" si="260"/>
        <v>0</v>
      </c>
      <c r="Y120" s="32">
        <f t="shared" si="260"/>
        <v>0</v>
      </c>
      <c r="Z120" s="32">
        <f t="shared" si="260"/>
        <v>0</v>
      </c>
      <c r="AA120" s="32">
        <f t="shared" si="260"/>
        <v>0</v>
      </c>
      <c r="AB120" s="32">
        <f t="shared" si="260"/>
        <v>0</v>
      </c>
      <c r="AC120" s="32">
        <f t="shared" si="260"/>
        <v>0</v>
      </c>
      <c r="AD120" s="32">
        <f t="shared" si="260"/>
        <v>0</v>
      </c>
    </row>
    <row r="121" spans="1:31" x14ac:dyDescent="0.2">
      <c r="A121" s="34" t="s">
        <v>35</v>
      </c>
      <c r="E121" s="32">
        <f>IF(AND(OR(E112=1,E113=1,E114=1,E115=1,E116=1),E119&gt;2,E119&gt;D119),10,0)</f>
        <v>0</v>
      </c>
      <c r="F121" s="32">
        <f t="shared" ref="F121" si="261">IF(AND(OR(F112=1,F113=1,F114=1,F115=1,F116=1),F119&gt;2,F119&gt;E119),10,0)</f>
        <v>0</v>
      </c>
      <c r="G121" s="32">
        <f t="shared" ref="G121" si="262">IF(AND(OR(G112=1,G113=1,G114=1,G115=1,G116=1),G119&gt;2,G119&gt;F119),10,0)</f>
        <v>0</v>
      </c>
      <c r="H121" s="32">
        <f t="shared" ref="H121" si="263">IF(AND(OR(H112=1,H113=1,H114=1,H115=1,H116=1),H119&gt;2,H119&gt;G119),10,0)</f>
        <v>0</v>
      </c>
      <c r="I121" s="32">
        <f t="shared" ref="I121" si="264">IF(AND(OR(I112=1,I113=1,I114=1,I115=1,I116=1),I119&gt;2,I119&gt;H119),10,0)</f>
        <v>0</v>
      </c>
      <c r="J121" s="32">
        <f t="shared" ref="J121" si="265">IF(AND(OR(J112=1,J113=1,J114=1,J115=1,J116=1),J119&gt;2,J119&gt;I119),10,0)</f>
        <v>0</v>
      </c>
      <c r="K121" s="32">
        <f t="shared" ref="K121" si="266">IF(AND(OR(K112=1,K113=1,K114=1,K115=1,K116=1),K119&gt;2,K119&gt;J119),10,0)</f>
        <v>0</v>
      </c>
      <c r="L121" s="32">
        <f t="shared" ref="L121" si="267">IF(AND(OR(L112=1,L113=1,L114=1,L115=1,L116=1),L119&gt;2,L119&gt;K119),10,0)</f>
        <v>0</v>
      </c>
      <c r="M121" s="32">
        <f t="shared" ref="M121" si="268">IF(AND(OR(M112=1,M113=1,M114=1,M115=1,M116=1),M119&gt;2,M119&gt;L119),10,0)</f>
        <v>0</v>
      </c>
      <c r="N121" s="32">
        <f t="shared" ref="N121" si="269">IF(AND(OR(N112=1,N113=1,N114=1,N115=1,N116=1),N119&gt;2,N119&gt;M119),10,0)</f>
        <v>0</v>
      </c>
      <c r="O121" s="32">
        <f t="shared" ref="O121" si="270">IF(AND(OR(O112=1,O113=1,O114=1,O115=1,O116=1),O119&gt;2,O119&gt;N119),10,0)</f>
        <v>0</v>
      </c>
      <c r="P121" s="32">
        <f t="shared" ref="P121" si="271">IF(AND(OR(P112=1,P113=1,P114=1,P115=1,P116=1),P119&gt;2,P119&gt;O119),10,0)</f>
        <v>0</v>
      </c>
      <c r="Q121" s="32">
        <f t="shared" ref="Q121" si="272">IF(AND(OR(Q112=1,Q113=1,Q114=1,Q115=1,Q116=1),Q119&gt;2,Q119&gt;P119),10,0)</f>
        <v>0</v>
      </c>
      <c r="R121" s="32">
        <f t="shared" ref="R121" si="273">IF(AND(OR(R112=1,R113=1,R114=1,R115=1,R116=1),R119&gt;2,R119&gt;Q119),10,0)</f>
        <v>0</v>
      </c>
      <c r="S121" s="32">
        <f t="shared" ref="S121" si="274">IF(AND(OR(S112=1,S113=1,S114=1,S115=1,S116=1),S119&gt;2,S119&gt;R119),10,0)</f>
        <v>0</v>
      </c>
      <c r="T121" s="32">
        <f t="shared" ref="T121" si="275">IF(AND(OR(T112=1,T113=1,T114=1,T115=1,T116=1),T119&gt;2,T119&gt;S119),10,0)</f>
        <v>0</v>
      </c>
      <c r="U121" s="22">
        <f t="shared" ref="U121" si="276">IF(AND(OR(U112=1,U113=1,U114=1,U115=1,U116=1),U119&gt;2,U119&gt;T119),10,0)</f>
        <v>0</v>
      </c>
      <c r="V121" s="32">
        <f t="shared" ref="V121" si="277">IF(AND(OR(V112=1,V113=1,V114=1,V115=1,V116=1),V119&gt;2,V119&gt;U119),10,0)</f>
        <v>0</v>
      </c>
      <c r="W121" s="32">
        <f t="shared" ref="W121" si="278">IF(AND(OR(W112=1,W113=1,W114=1,W115=1,W116=1),W119&gt;2,W119&gt;V119),10,0)</f>
        <v>0</v>
      </c>
      <c r="X121" s="33">
        <f t="shared" ref="X121" si="279">IF(AND(OR(X112=1,X113=1,X114=1,X115=1,X116=1),X119&gt;2,X119&gt;W119),10,0)</f>
        <v>0</v>
      </c>
      <c r="Y121" s="32">
        <f t="shared" ref="Y121" si="280">IF(AND(OR(Y112=1,Y113=1,Y114=1,Y115=1,Y116=1),Y119&gt;2,Y119&gt;X119),10,0)</f>
        <v>0</v>
      </c>
      <c r="Z121" s="32">
        <f t="shared" ref="Z121" si="281">IF(AND(OR(Z112=1,Z113=1,Z114=1,Z115=1,Z116=1),Z119&gt;2,Z119&gt;Y119),10,0)</f>
        <v>0</v>
      </c>
      <c r="AA121" s="32">
        <f t="shared" ref="AA121" si="282">IF(AND(OR(AA112=1,AA113=1,AA114=1,AA115=1,AA116=1),AA119&gt;2,AA119&gt;Z119),10,0)</f>
        <v>0</v>
      </c>
      <c r="AB121" s="32">
        <f t="shared" ref="AB121" si="283">IF(AND(OR(AB112=1,AB113=1,AB114=1,AB115=1,AB116=1),AB119&gt;2,AB119&gt;AA119),10,0)</f>
        <v>0</v>
      </c>
      <c r="AC121" s="32">
        <f t="shared" ref="AC121" si="284">IF(AND(OR(AC112=1,AC113=1,AC114=1,AC115=1,AC116=1),AC119&gt;2,AC119&gt;AB119),10,0)</f>
        <v>0</v>
      </c>
      <c r="AD121" s="32">
        <f t="shared" ref="AD121" si="285">IF(AND(OR(AD112=1,AD113=1,AD114=1,AD115=1,AD116=1),AD119&gt;2,AD119&gt;AC119),10,0)</f>
        <v>0</v>
      </c>
    </row>
    <row r="123" spans="1:31" ht="15" x14ac:dyDescent="0.25">
      <c r="A123" s="35" t="s">
        <v>21</v>
      </c>
      <c r="AE123" s="39" t="s">
        <v>36</v>
      </c>
    </row>
    <row r="124" spans="1:31" x14ac:dyDescent="0.2">
      <c r="A124" s="34" t="str">
        <f>A104</f>
        <v>Bob the Tomato</v>
      </c>
      <c r="D124" s="32">
        <v>0</v>
      </c>
      <c r="E124" s="32">
        <f>IF(E104="e",1,0)+D124</f>
        <v>0</v>
      </c>
      <c r="F124" s="32">
        <f t="shared" ref="F124:F128" si="286">IF(F104="e",1,0)+E124</f>
        <v>0</v>
      </c>
      <c r="G124" s="32">
        <f t="shared" ref="G124:G128" si="287">IF(G104="e",1,0)+F124</f>
        <v>0</v>
      </c>
      <c r="H124" s="32">
        <f t="shared" ref="H124:H128" si="288">IF(H104="e",1,0)+G124</f>
        <v>0</v>
      </c>
      <c r="I124" s="32">
        <f t="shared" ref="I124:I128" si="289">IF(I104="e",1,0)+H124</f>
        <v>0</v>
      </c>
      <c r="J124" s="32">
        <f t="shared" ref="J124:J128" si="290">IF(J104="e",1,0)+I124</f>
        <v>0</v>
      </c>
      <c r="K124" s="32">
        <f t="shared" ref="K124:K128" si="291">IF(K104="e",1,0)+J124</f>
        <v>0</v>
      </c>
      <c r="L124" s="32">
        <f t="shared" ref="L124:L128" si="292">IF(L104="e",1,0)+K124</f>
        <v>0</v>
      </c>
      <c r="M124" s="32">
        <f t="shared" ref="M124:M128" si="293">IF(M104="e",1,0)+L124</f>
        <v>0</v>
      </c>
      <c r="N124" s="32">
        <f t="shared" ref="N124:N128" si="294">IF(N104="e",1,0)+M124</f>
        <v>0</v>
      </c>
      <c r="O124" s="32">
        <f t="shared" ref="O124:O128" si="295">IF(O104="e",1,0)+N124</f>
        <v>0</v>
      </c>
      <c r="P124" s="32">
        <f t="shared" ref="P124:P128" si="296">IF(P104="e",1,0)+O124</f>
        <v>0</v>
      </c>
      <c r="Q124" s="32">
        <f t="shared" ref="Q124:Q128" si="297">IF(Q104="e",1,0)+P124</f>
        <v>0</v>
      </c>
      <c r="R124" s="32">
        <f t="shared" ref="R124:R128" si="298">IF(R104="e",1,0)+Q124</f>
        <v>0</v>
      </c>
      <c r="S124" s="32">
        <f t="shared" ref="S124:S128" si="299">IF(S104="e",1,0)+R124</f>
        <v>0</v>
      </c>
      <c r="T124" s="32">
        <f t="shared" ref="T124:T128" si="300">IF(T104="e",1,0)+S124</f>
        <v>0</v>
      </c>
      <c r="U124" s="22">
        <f t="shared" ref="U124:U128" si="301">IF(U104="e",1,0)+T124</f>
        <v>0</v>
      </c>
      <c r="V124" s="32">
        <f t="shared" ref="V124:V128" si="302">IF(V104="e",1,0)+U124</f>
        <v>0</v>
      </c>
      <c r="W124" s="32">
        <f t="shared" ref="W124:W128" si="303">IF(W104="e",1,0)+V124</f>
        <v>0</v>
      </c>
      <c r="X124" s="33">
        <f t="shared" ref="X124:X128" si="304">IF(X104="e",1,0)+W124</f>
        <v>0</v>
      </c>
      <c r="Y124" s="32">
        <f t="shared" ref="Y124:Y128" si="305">IF(Y104="e",1,0)+X124</f>
        <v>0</v>
      </c>
      <c r="Z124" s="32">
        <f t="shared" ref="Z124:Z128" si="306">IF(Z104="e",1,0)+Y124</f>
        <v>0</v>
      </c>
      <c r="AA124" s="32">
        <f t="shared" ref="AA124:AA128" si="307">IF(AA104="e",1,0)+Z124</f>
        <v>0</v>
      </c>
      <c r="AB124" s="32">
        <f t="shared" ref="AB124:AB128" si="308">IF(AB104="e",1,0)+AA124</f>
        <v>0</v>
      </c>
      <c r="AC124" s="32">
        <f t="shared" ref="AC124:AC128" si="309">IF(AC104="e",1,0)+AB124</f>
        <v>0</v>
      </c>
      <c r="AD124" s="32">
        <f t="shared" ref="AD124:AD128" si="310">IF(AD104="e",1,0)+AC124</f>
        <v>0</v>
      </c>
      <c r="AE124" s="32">
        <f>IF(X124&gt;1,-10*(X124-1),0)</f>
        <v>0</v>
      </c>
    </row>
    <row r="125" spans="1:31" x14ac:dyDescent="0.2">
      <c r="A125" s="34" t="str">
        <f t="shared" ref="A125:A128" si="311">A105</f>
        <v>Larry the Cucumber</v>
      </c>
      <c r="D125" s="32">
        <v>0</v>
      </c>
      <c r="E125" s="32">
        <f t="shared" ref="E125:E128" si="312">IF(E105="e",1,0)+D125</f>
        <v>0</v>
      </c>
      <c r="F125" s="32">
        <f t="shared" si="286"/>
        <v>0</v>
      </c>
      <c r="G125" s="32">
        <f t="shared" si="287"/>
        <v>0</v>
      </c>
      <c r="H125" s="32">
        <f t="shared" si="288"/>
        <v>0</v>
      </c>
      <c r="I125" s="32">
        <f t="shared" si="289"/>
        <v>0</v>
      </c>
      <c r="J125" s="32">
        <f t="shared" si="290"/>
        <v>0</v>
      </c>
      <c r="K125" s="32">
        <f t="shared" si="291"/>
        <v>0</v>
      </c>
      <c r="L125" s="32">
        <f t="shared" si="292"/>
        <v>0</v>
      </c>
      <c r="M125" s="32">
        <f t="shared" si="293"/>
        <v>0</v>
      </c>
      <c r="N125" s="32">
        <f t="shared" si="294"/>
        <v>0</v>
      </c>
      <c r="O125" s="32">
        <f t="shared" si="295"/>
        <v>0</v>
      </c>
      <c r="P125" s="32">
        <f t="shared" si="296"/>
        <v>0</v>
      </c>
      <c r="Q125" s="32">
        <f t="shared" si="297"/>
        <v>0</v>
      </c>
      <c r="R125" s="32">
        <f t="shared" si="298"/>
        <v>0</v>
      </c>
      <c r="S125" s="32">
        <f t="shared" si="299"/>
        <v>0</v>
      </c>
      <c r="T125" s="32">
        <f t="shared" si="300"/>
        <v>0</v>
      </c>
      <c r="U125" s="22">
        <f t="shared" si="301"/>
        <v>0</v>
      </c>
      <c r="V125" s="32">
        <f t="shared" si="302"/>
        <v>0</v>
      </c>
      <c r="W125" s="32">
        <f t="shared" si="303"/>
        <v>0</v>
      </c>
      <c r="X125" s="33">
        <f t="shared" si="304"/>
        <v>0</v>
      </c>
      <c r="Y125" s="32">
        <f t="shared" si="305"/>
        <v>0</v>
      </c>
      <c r="Z125" s="32">
        <f t="shared" si="306"/>
        <v>0</v>
      </c>
      <c r="AA125" s="32">
        <f t="shared" si="307"/>
        <v>0</v>
      </c>
      <c r="AB125" s="32">
        <f t="shared" si="308"/>
        <v>0</v>
      </c>
      <c r="AC125" s="32">
        <f t="shared" si="309"/>
        <v>0</v>
      </c>
      <c r="AD125" s="32">
        <f t="shared" si="310"/>
        <v>0</v>
      </c>
      <c r="AE125" s="32">
        <f t="shared" ref="AE125:AE128" si="313">IF(X125&gt;1,-10*(X125-1),0)</f>
        <v>0</v>
      </c>
    </row>
    <row r="126" spans="1:31" x14ac:dyDescent="0.2">
      <c r="A126" s="34" t="str">
        <f t="shared" si="311"/>
        <v>Junior Asparagus</v>
      </c>
      <c r="D126" s="32">
        <v>0</v>
      </c>
      <c r="E126" s="32">
        <f t="shared" si="312"/>
        <v>0</v>
      </c>
      <c r="F126" s="32">
        <f t="shared" si="286"/>
        <v>0</v>
      </c>
      <c r="G126" s="32">
        <f t="shared" si="287"/>
        <v>0</v>
      </c>
      <c r="H126" s="32">
        <f t="shared" si="288"/>
        <v>0</v>
      </c>
      <c r="I126" s="32">
        <f t="shared" si="289"/>
        <v>0</v>
      </c>
      <c r="J126" s="32">
        <f t="shared" si="290"/>
        <v>0</v>
      </c>
      <c r="K126" s="32">
        <f t="shared" si="291"/>
        <v>0</v>
      </c>
      <c r="L126" s="32">
        <f t="shared" si="292"/>
        <v>0</v>
      </c>
      <c r="M126" s="32">
        <f t="shared" si="293"/>
        <v>0</v>
      </c>
      <c r="N126" s="32">
        <f t="shared" si="294"/>
        <v>0</v>
      </c>
      <c r="O126" s="32">
        <f t="shared" si="295"/>
        <v>0</v>
      </c>
      <c r="P126" s="32">
        <f t="shared" si="296"/>
        <v>0</v>
      </c>
      <c r="Q126" s="32">
        <f t="shared" si="297"/>
        <v>0</v>
      </c>
      <c r="R126" s="32">
        <f t="shared" si="298"/>
        <v>0</v>
      </c>
      <c r="S126" s="32">
        <f t="shared" si="299"/>
        <v>0</v>
      </c>
      <c r="T126" s="32">
        <f t="shared" si="300"/>
        <v>0</v>
      </c>
      <c r="U126" s="22">
        <f t="shared" si="301"/>
        <v>0</v>
      </c>
      <c r="V126" s="32">
        <f t="shared" si="302"/>
        <v>0</v>
      </c>
      <c r="W126" s="32">
        <f t="shared" si="303"/>
        <v>0</v>
      </c>
      <c r="X126" s="33">
        <f t="shared" si="304"/>
        <v>0</v>
      </c>
      <c r="Y126" s="32">
        <f t="shared" si="305"/>
        <v>0</v>
      </c>
      <c r="Z126" s="32">
        <f t="shared" si="306"/>
        <v>0</v>
      </c>
      <c r="AA126" s="32">
        <f t="shared" si="307"/>
        <v>0</v>
      </c>
      <c r="AB126" s="32">
        <f t="shared" si="308"/>
        <v>0</v>
      </c>
      <c r="AC126" s="32">
        <f t="shared" si="309"/>
        <v>0</v>
      </c>
      <c r="AD126" s="32">
        <f t="shared" si="310"/>
        <v>0</v>
      </c>
      <c r="AE126" s="32">
        <f t="shared" si="313"/>
        <v>0</v>
      </c>
    </row>
    <row r="127" spans="1:31" x14ac:dyDescent="0.2">
      <c r="A127" s="34" t="str">
        <f t="shared" si="311"/>
        <v>Jimmy the Gourd</v>
      </c>
      <c r="D127" s="32">
        <v>0</v>
      </c>
      <c r="E127" s="32">
        <f t="shared" si="312"/>
        <v>0</v>
      </c>
      <c r="F127" s="32">
        <f t="shared" si="286"/>
        <v>0</v>
      </c>
      <c r="G127" s="32">
        <f t="shared" si="287"/>
        <v>0</v>
      </c>
      <c r="H127" s="32">
        <f t="shared" si="288"/>
        <v>0</v>
      </c>
      <c r="I127" s="32">
        <f t="shared" si="289"/>
        <v>0</v>
      </c>
      <c r="J127" s="32">
        <f t="shared" si="290"/>
        <v>0</v>
      </c>
      <c r="K127" s="32">
        <f t="shared" si="291"/>
        <v>0</v>
      </c>
      <c r="L127" s="32">
        <f t="shared" si="292"/>
        <v>0</v>
      </c>
      <c r="M127" s="32">
        <f t="shared" si="293"/>
        <v>0</v>
      </c>
      <c r="N127" s="32">
        <f t="shared" si="294"/>
        <v>0</v>
      </c>
      <c r="O127" s="32">
        <f t="shared" si="295"/>
        <v>0</v>
      </c>
      <c r="P127" s="32">
        <f t="shared" si="296"/>
        <v>0</v>
      </c>
      <c r="Q127" s="32">
        <f t="shared" si="297"/>
        <v>0</v>
      </c>
      <c r="R127" s="32">
        <f t="shared" si="298"/>
        <v>0</v>
      </c>
      <c r="S127" s="32">
        <f t="shared" si="299"/>
        <v>0</v>
      </c>
      <c r="T127" s="32">
        <f t="shared" si="300"/>
        <v>0</v>
      </c>
      <c r="U127" s="22">
        <f t="shared" si="301"/>
        <v>0</v>
      </c>
      <c r="V127" s="32">
        <f t="shared" si="302"/>
        <v>0</v>
      </c>
      <c r="W127" s="32">
        <f t="shared" si="303"/>
        <v>0</v>
      </c>
      <c r="X127" s="33">
        <f t="shared" si="304"/>
        <v>0</v>
      </c>
      <c r="Y127" s="32">
        <f t="shared" si="305"/>
        <v>0</v>
      </c>
      <c r="Z127" s="32">
        <f t="shared" si="306"/>
        <v>0</v>
      </c>
      <c r="AA127" s="32">
        <f t="shared" si="307"/>
        <v>0</v>
      </c>
      <c r="AB127" s="32">
        <f t="shared" si="308"/>
        <v>0</v>
      </c>
      <c r="AC127" s="32">
        <f t="shared" si="309"/>
        <v>0</v>
      </c>
      <c r="AD127" s="32">
        <f t="shared" si="310"/>
        <v>0</v>
      </c>
      <c r="AE127" s="32">
        <f t="shared" si="313"/>
        <v>0</v>
      </c>
    </row>
    <row r="128" spans="1:31" x14ac:dyDescent="0.2">
      <c r="A128" s="34" t="str">
        <f t="shared" si="311"/>
        <v>Archibald Asparagus</v>
      </c>
      <c r="D128" s="32">
        <v>0</v>
      </c>
      <c r="E128" s="32">
        <f t="shared" si="312"/>
        <v>0</v>
      </c>
      <c r="F128" s="32">
        <f t="shared" si="286"/>
        <v>0</v>
      </c>
      <c r="G128" s="32">
        <f t="shared" si="287"/>
        <v>0</v>
      </c>
      <c r="H128" s="32">
        <f t="shared" si="288"/>
        <v>0</v>
      </c>
      <c r="I128" s="32">
        <f t="shared" si="289"/>
        <v>0</v>
      </c>
      <c r="J128" s="32">
        <f t="shared" si="290"/>
        <v>0</v>
      </c>
      <c r="K128" s="32">
        <f t="shared" si="291"/>
        <v>0</v>
      </c>
      <c r="L128" s="32">
        <f t="shared" si="292"/>
        <v>0</v>
      </c>
      <c r="M128" s="32">
        <f t="shared" si="293"/>
        <v>0</v>
      </c>
      <c r="N128" s="32">
        <f t="shared" si="294"/>
        <v>0</v>
      </c>
      <c r="O128" s="32">
        <f t="shared" si="295"/>
        <v>0</v>
      </c>
      <c r="P128" s="32">
        <f t="shared" si="296"/>
        <v>0</v>
      </c>
      <c r="Q128" s="32">
        <f t="shared" si="297"/>
        <v>0</v>
      </c>
      <c r="R128" s="32">
        <f t="shared" si="298"/>
        <v>0</v>
      </c>
      <c r="S128" s="32">
        <f t="shared" si="299"/>
        <v>0</v>
      </c>
      <c r="T128" s="32">
        <f t="shared" si="300"/>
        <v>0</v>
      </c>
      <c r="U128" s="22">
        <f t="shared" si="301"/>
        <v>0</v>
      </c>
      <c r="V128" s="32">
        <f t="shared" si="302"/>
        <v>0</v>
      </c>
      <c r="W128" s="32">
        <f t="shared" si="303"/>
        <v>0</v>
      </c>
      <c r="X128" s="33">
        <f t="shared" si="304"/>
        <v>0</v>
      </c>
      <c r="Y128" s="32">
        <f t="shared" si="305"/>
        <v>0</v>
      </c>
      <c r="Z128" s="32">
        <f t="shared" si="306"/>
        <v>0</v>
      </c>
      <c r="AA128" s="32">
        <f t="shared" si="307"/>
        <v>0</v>
      </c>
      <c r="AB128" s="32">
        <f t="shared" si="308"/>
        <v>0</v>
      </c>
      <c r="AC128" s="32">
        <f t="shared" si="309"/>
        <v>0</v>
      </c>
      <c r="AD128" s="32">
        <f t="shared" si="310"/>
        <v>0</v>
      </c>
      <c r="AE128" s="32">
        <f t="shared" si="313"/>
        <v>0</v>
      </c>
    </row>
    <row r="130" spans="1:31" x14ac:dyDescent="0.2">
      <c r="A130" s="34" t="s">
        <v>37</v>
      </c>
      <c r="E130" s="32">
        <f>SUM(E124:E128)</f>
        <v>0</v>
      </c>
      <c r="F130" s="32">
        <f t="shared" ref="F130:AD130" si="314">SUM(F124:F128)</f>
        <v>0</v>
      </c>
      <c r="G130" s="32">
        <f t="shared" si="314"/>
        <v>0</v>
      </c>
      <c r="H130" s="32">
        <f t="shared" si="314"/>
        <v>0</v>
      </c>
      <c r="I130" s="32">
        <f t="shared" si="314"/>
        <v>0</v>
      </c>
      <c r="J130" s="32">
        <f t="shared" si="314"/>
        <v>0</v>
      </c>
      <c r="K130" s="32">
        <f t="shared" si="314"/>
        <v>0</v>
      </c>
      <c r="L130" s="32">
        <f t="shared" si="314"/>
        <v>0</v>
      </c>
      <c r="M130" s="32">
        <f t="shared" si="314"/>
        <v>0</v>
      </c>
      <c r="N130" s="32">
        <f t="shared" si="314"/>
        <v>0</v>
      </c>
      <c r="O130" s="32">
        <f t="shared" si="314"/>
        <v>0</v>
      </c>
      <c r="P130" s="32">
        <f t="shared" si="314"/>
        <v>0</v>
      </c>
      <c r="Q130" s="32">
        <f t="shared" si="314"/>
        <v>0</v>
      </c>
      <c r="R130" s="32">
        <f t="shared" si="314"/>
        <v>0</v>
      </c>
      <c r="S130" s="32">
        <f t="shared" si="314"/>
        <v>0</v>
      </c>
      <c r="T130" s="32">
        <f t="shared" si="314"/>
        <v>0</v>
      </c>
      <c r="U130" s="22">
        <f t="shared" si="314"/>
        <v>0</v>
      </c>
      <c r="V130" s="32">
        <f t="shared" si="314"/>
        <v>0</v>
      </c>
      <c r="W130" s="32">
        <f t="shared" si="314"/>
        <v>0</v>
      </c>
      <c r="X130" s="33">
        <f t="shared" si="314"/>
        <v>0</v>
      </c>
      <c r="Y130" s="32">
        <f t="shared" si="314"/>
        <v>0</v>
      </c>
      <c r="Z130" s="32">
        <f t="shared" si="314"/>
        <v>0</v>
      </c>
      <c r="AA130" s="32">
        <f t="shared" si="314"/>
        <v>0</v>
      </c>
      <c r="AB130" s="32">
        <f t="shared" si="314"/>
        <v>0</v>
      </c>
      <c r="AC130" s="32">
        <f t="shared" si="314"/>
        <v>0</v>
      </c>
      <c r="AD130" s="32">
        <f t="shared" si="314"/>
        <v>0</v>
      </c>
    </row>
    <row r="131" spans="1:31" x14ac:dyDescent="0.2">
      <c r="A131" s="34" t="s">
        <v>38</v>
      </c>
      <c r="E131" s="32">
        <f t="shared" ref="E131" si="315">IF(E148,IF(OR(E124&gt;1,E125&gt;1,E126&gt;1,E127&gt;1,E128&gt;1,E130&gt;2),-10,0),0)</f>
        <v>0</v>
      </c>
      <c r="F131" s="32">
        <f t="shared" ref="F131" si="316">IF(F148,IF(OR(F124&gt;1,F125&gt;1,F126&gt;1,F127&gt;1,F128&gt;1,F130&gt;2),-10,0),0)</f>
        <v>0</v>
      </c>
      <c r="G131" s="32">
        <f t="shared" ref="G131" si="317">IF(G148,IF(OR(G124&gt;1,G125&gt;1,G126&gt;1,G127&gt;1,G128&gt;1,G130&gt;2),-10,0),0)</f>
        <v>0</v>
      </c>
      <c r="H131" s="32">
        <f t="shared" ref="H131" si="318">IF(H148,IF(OR(H124&gt;1,H125&gt;1,H126&gt;1,H127&gt;1,H128&gt;1,H130&gt;2),-10,0),0)</f>
        <v>0</v>
      </c>
      <c r="I131" s="32">
        <f t="shared" ref="I131" si="319">IF(I148,IF(OR(I124&gt;1,I125&gt;1,I126&gt;1,I127&gt;1,I128&gt;1,I130&gt;2),-10,0),0)</f>
        <v>0</v>
      </c>
      <c r="J131" s="32">
        <f t="shared" ref="J131" si="320">IF(J148,IF(OR(J124&gt;1,J125&gt;1,J126&gt;1,J127&gt;1,J128&gt;1,J130&gt;2),-10,0),0)</f>
        <v>0</v>
      </c>
      <c r="K131" s="32">
        <f t="shared" ref="K131" si="321">IF(K148,IF(OR(K124&gt;1,K125&gt;1,K126&gt;1,K127&gt;1,K128&gt;1,K130&gt;2),-10,0),0)</f>
        <v>0</v>
      </c>
      <c r="L131" s="32">
        <f t="shared" ref="L131" si="322">IF(L148,IF(OR(L124&gt;1,L125&gt;1,L126&gt;1,L127&gt;1,L128&gt;1,L130&gt;2),-10,0),0)</f>
        <v>0</v>
      </c>
      <c r="M131" s="32">
        <f t="shared" ref="M131" si="323">IF(M148,IF(OR(M124&gt;1,M125&gt;1,M126&gt;1,M127&gt;1,M128&gt;1,M130&gt;2),-10,0),0)</f>
        <v>0</v>
      </c>
      <c r="N131" s="32">
        <f>IF(N148,IF(OR(N124&gt;1,N125&gt;1,N126&gt;1,N127&gt;1,N128&gt;1,N130&gt;2),-10,0),0)</f>
        <v>0</v>
      </c>
      <c r="O131" s="32">
        <f t="shared" ref="O131" si="324">IF(O148,IF(OR(O124&gt;1,O125&gt;1,O126&gt;1,O127&gt;1,O128&gt;1,O130&gt;2),-10,0),0)</f>
        <v>0</v>
      </c>
      <c r="P131" s="32">
        <f t="shared" ref="P131" si="325">IF(P148,IF(OR(P124&gt;1,P125&gt;1,P126&gt;1,P127&gt;1,P128&gt;1,P130&gt;2),-10,0),0)</f>
        <v>0</v>
      </c>
      <c r="Q131" s="32">
        <f t="shared" ref="Q131" si="326">IF(Q148,IF(OR(Q124&gt;1,Q125&gt;1,Q126&gt;1,Q127&gt;1,Q128&gt;1,Q130&gt;2),-10,0),0)</f>
        <v>0</v>
      </c>
      <c r="R131" s="32">
        <f t="shared" ref="R131" si="327">IF(R148,IF(OR(R124&gt;1,R125&gt;1,R126&gt;1,R127&gt;1,R128&gt;1,R130&gt;2),-10,0),0)</f>
        <v>0</v>
      </c>
      <c r="S131" s="32">
        <f t="shared" ref="S131" si="328">IF(S148,IF(OR(S124&gt;1,S125&gt;1,S126&gt;1,S127&gt;1,S128&gt;1,S130&gt;2),-10,0),0)</f>
        <v>0</v>
      </c>
      <c r="T131" s="32">
        <f t="shared" ref="T131" si="329">IF(T148,IF(OR(T124&gt;1,T125&gt;1,T126&gt;1,T127&gt;1,T128&gt;1,T130&gt;2),-10,0),0)</f>
        <v>0</v>
      </c>
      <c r="U131" s="22">
        <f t="shared" ref="U131" si="330">IF(U148,-10,0)</f>
        <v>0</v>
      </c>
      <c r="V131" s="32">
        <f>IF(V148,-10,0)</f>
        <v>0</v>
      </c>
      <c r="W131" s="32">
        <f t="shared" ref="W131:AD131" si="331">IF(W148,-10,0)</f>
        <v>0</v>
      </c>
      <c r="X131" s="33">
        <f t="shared" si="331"/>
        <v>0</v>
      </c>
      <c r="Y131" s="32">
        <f t="shared" si="331"/>
        <v>0</v>
      </c>
      <c r="Z131" s="32">
        <f t="shared" si="331"/>
        <v>0</v>
      </c>
      <c r="AA131" s="32">
        <f t="shared" si="331"/>
        <v>0</v>
      </c>
      <c r="AB131" s="32">
        <f t="shared" si="331"/>
        <v>0</v>
      </c>
      <c r="AC131" s="32">
        <f t="shared" si="331"/>
        <v>0</v>
      </c>
      <c r="AD131" s="32">
        <f t="shared" si="331"/>
        <v>0</v>
      </c>
    </row>
    <row r="133" spans="1:31" ht="15" x14ac:dyDescent="0.25">
      <c r="A133" s="35" t="s">
        <v>24</v>
      </c>
      <c r="AE133" s="39" t="s">
        <v>39</v>
      </c>
    </row>
    <row r="134" spans="1:31" x14ac:dyDescent="0.2">
      <c r="A134" s="34" t="str">
        <f>A104</f>
        <v>Bob the Tomato</v>
      </c>
      <c r="D134" s="32">
        <v>0</v>
      </c>
      <c r="E134" s="32">
        <f>IF(E104="f",D134+1,D134)</f>
        <v>0</v>
      </c>
      <c r="F134" s="32">
        <f t="shared" ref="F134:F138" si="332">IF(F104="f",E134+1,E134)</f>
        <v>0</v>
      </c>
      <c r="G134" s="32">
        <f t="shared" ref="G134:G138" si="333">IF(G104="f",F134+1,F134)</f>
        <v>0</v>
      </c>
      <c r="H134" s="32">
        <f t="shared" ref="H134:H138" si="334">IF(H104="f",G134+1,G134)</f>
        <v>0</v>
      </c>
      <c r="I134" s="32">
        <f t="shared" ref="I134:I138" si="335">IF(I104="f",H134+1,H134)</f>
        <v>0</v>
      </c>
      <c r="J134" s="32">
        <f t="shared" ref="J134:J138" si="336">IF(J104="f",I134+1,I134)</f>
        <v>0</v>
      </c>
      <c r="K134" s="32">
        <f t="shared" ref="K134:K138" si="337">IF(K104="f",J134+1,J134)</f>
        <v>0</v>
      </c>
      <c r="L134" s="32">
        <f t="shared" ref="L134:L138" si="338">IF(L104="f",K134+1,K134)</f>
        <v>0</v>
      </c>
      <c r="M134" s="32">
        <f t="shared" ref="M134:M138" si="339">IF(M104="f",L134+1,L134)</f>
        <v>0</v>
      </c>
      <c r="N134" s="32">
        <f t="shared" ref="N134:N138" si="340">IF(N104="f",M134+1,M134)</f>
        <v>0</v>
      </c>
      <c r="O134" s="32">
        <f t="shared" ref="O134:O138" si="341">IF(O104="f",N134+1,N134)</f>
        <v>0</v>
      </c>
      <c r="P134" s="32">
        <f t="shared" ref="P134:P138" si="342">IF(P104="f",O134+1,O134)</f>
        <v>0</v>
      </c>
      <c r="Q134" s="32">
        <f t="shared" ref="Q134:Q138" si="343">IF(Q104="f",P134+1,P134)</f>
        <v>0</v>
      </c>
      <c r="R134" s="32">
        <f t="shared" ref="R134:R138" si="344">IF(R104="f",Q134+1,Q134)</f>
        <v>0</v>
      </c>
      <c r="S134" s="32">
        <f t="shared" ref="S134:S138" si="345">IF(S104="f",R134+1,R134)</f>
        <v>0</v>
      </c>
      <c r="T134" s="32">
        <f t="shared" ref="T134:T138" si="346">IF(T104="f",S134+1,S134)</f>
        <v>0</v>
      </c>
      <c r="U134" s="32">
        <f t="shared" ref="U134:U138" si="347">IF(U104="f",T134+1,T134)</f>
        <v>0</v>
      </c>
      <c r="V134" s="32">
        <f t="shared" ref="V134:V138" si="348">IF(V104="f",U134+1,U134)</f>
        <v>0</v>
      </c>
      <c r="W134" s="32">
        <f t="shared" ref="W134:W138" si="349">IF(W104="f",V134+1,V134)</f>
        <v>0</v>
      </c>
      <c r="X134" s="32">
        <f t="shared" ref="X134:X138" si="350">IF(X104="f",W134+1,W134)</f>
        <v>0</v>
      </c>
      <c r="Y134" s="32">
        <f t="shared" ref="Y134:Y138" si="351">IF(Y104="f",X134+1,X134)</f>
        <v>0</v>
      </c>
      <c r="Z134" s="32">
        <f t="shared" ref="Z134:Z138" si="352">IF(Z104="f",Y134+1,Y134)</f>
        <v>0</v>
      </c>
      <c r="AA134" s="32">
        <f t="shared" ref="AA134:AA138" si="353">IF(AA104="f",Z134+1,Z134)</f>
        <v>0</v>
      </c>
      <c r="AB134" s="32">
        <f t="shared" ref="AB134:AB138" si="354">IF(AB104="f",AA134+1,AA134)</f>
        <v>0</v>
      </c>
      <c r="AC134" s="32">
        <f t="shared" ref="AC134:AC138" si="355">IF(AC104="f",AB134+1,AB134)</f>
        <v>0</v>
      </c>
      <c r="AD134" s="32">
        <f t="shared" ref="AD134:AD138" si="356">IF(AD104="f",AC134+1,AC134)</f>
        <v>0</v>
      </c>
      <c r="AE134" s="32">
        <f>IF(X134&gt;2,-10,0)</f>
        <v>0</v>
      </c>
    </row>
    <row r="135" spans="1:31" x14ac:dyDescent="0.2">
      <c r="A135" s="34" t="str">
        <f t="shared" ref="A135:A138" si="357">A105</f>
        <v>Larry the Cucumber</v>
      </c>
      <c r="D135" s="32">
        <v>0</v>
      </c>
      <c r="E135" s="32">
        <f t="shared" ref="E135:E138" si="358">IF(E105="f",D135+1,D135)</f>
        <v>0</v>
      </c>
      <c r="F135" s="32">
        <f t="shared" si="332"/>
        <v>0</v>
      </c>
      <c r="G135" s="32">
        <f t="shared" si="333"/>
        <v>0</v>
      </c>
      <c r="H135" s="32">
        <f t="shared" si="334"/>
        <v>0</v>
      </c>
      <c r="I135" s="32">
        <f t="shared" si="335"/>
        <v>0</v>
      </c>
      <c r="J135" s="32">
        <f t="shared" si="336"/>
        <v>0</v>
      </c>
      <c r="K135" s="32">
        <f t="shared" si="337"/>
        <v>0</v>
      </c>
      <c r="L135" s="32">
        <f t="shared" si="338"/>
        <v>0</v>
      </c>
      <c r="M135" s="32">
        <f t="shared" si="339"/>
        <v>0</v>
      </c>
      <c r="N135" s="32">
        <f t="shared" si="340"/>
        <v>0</v>
      </c>
      <c r="O135" s="32">
        <f t="shared" si="341"/>
        <v>0</v>
      </c>
      <c r="P135" s="32">
        <f t="shared" si="342"/>
        <v>0</v>
      </c>
      <c r="Q135" s="32">
        <f t="shared" si="343"/>
        <v>0</v>
      </c>
      <c r="R135" s="32">
        <f t="shared" si="344"/>
        <v>0</v>
      </c>
      <c r="S135" s="32">
        <f t="shared" si="345"/>
        <v>0</v>
      </c>
      <c r="T135" s="32">
        <f t="shared" si="346"/>
        <v>0</v>
      </c>
      <c r="U135" s="32">
        <f t="shared" si="347"/>
        <v>0</v>
      </c>
      <c r="V135" s="32">
        <f t="shared" si="348"/>
        <v>0</v>
      </c>
      <c r="W135" s="32">
        <f t="shared" si="349"/>
        <v>0</v>
      </c>
      <c r="X135" s="32">
        <f t="shared" si="350"/>
        <v>0</v>
      </c>
      <c r="Y135" s="32">
        <f t="shared" si="351"/>
        <v>0</v>
      </c>
      <c r="Z135" s="32">
        <f t="shared" si="352"/>
        <v>0</v>
      </c>
      <c r="AA135" s="32">
        <f t="shared" si="353"/>
        <v>0</v>
      </c>
      <c r="AB135" s="32">
        <f t="shared" si="354"/>
        <v>0</v>
      </c>
      <c r="AC135" s="32">
        <f t="shared" si="355"/>
        <v>0</v>
      </c>
      <c r="AD135" s="32">
        <f t="shared" si="356"/>
        <v>0</v>
      </c>
      <c r="AE135" s="32">
        <f t="shared" ref="AE135:AE138" si="359">IF(X135&gt;2,-10,0)</f>
        <v>0</v>
      </c>
    </row>
    <row r="136" spans="1:31" x14ac:dyDescent="0.2">
      <c r="A136" s="34" t="str">
        <f t="shared" si="357"/>
        <v>Junior Asparagus</v>
      </c>
      <c r="D136" s="32">
        <v>0</v>
      </c>
      <c r="E136" s="32">
        <f t="shared" si="358"/>
        <v>0</v>
      </c>
      <c r="F136" s="32">
        <f t="shared" si="332"/>
        <v>0</v>
      </c>
      <c r="G136" s="32">
        <f t="shared" si="333"/>
        <v>0</v>
      </c>
      <c r="H136" s="32">
        <f t="shared" si="334"/>
        <v>0</v>
      </c>
      <c r="I136" s="32">
        <f t="shared" si="335"/>
        <v>0</v>
      </c>
      <c r="J136" s="32">
        <f t="shared" si="336"/>
        <v>0</v>
      </c>
      <c r="K136" s="32">
        <f t="shared" si="337"/>
        <v>0</v>
      </c>
      <c r="L136" s="32">
        <f t="shared" si="338"/>
        <v>0</v>
      </c>
      <c r="M136" s="32">
        <f t="shared" si="339"/>
        <v>0</v>
      </c>
      <c r="N136" s="32">
        <f t="shared" si="340"/>
        <v>0</v>
      </c>
      <c r="O136" s="32">
        <f t="shared" si="341"/>
        <v>0</v>
      </c>
      <c r="P136" s="32">
        <f t="shared" si="342"/>
        <v>0</v>
      </c>
      <c r="Q136" s="32">
        <f t="shared" si="343"/>
        <v>0</v>
      </c>
      <c r="R136" s="32">
        <f t="shared" si="344"/>
        <v>0</v>
      </c>
      <c r="S136" s="32">
        <f t="shared" si="345"/>
        <v>0</v>
      </c>
      <c r="T136" s="32">
        <f t="shared" si="346"/>
        <v>0</v>
      </c>
      <c r="U136" s="32">
        <f t="shared" si="347"/>
        <v>0</v>
      </c>
      <c r="V136" s="32">
        <f t="shared" si="348"/>
        <v>0</v>
      </c>
      <c r="W136" s="32">
        <f t="shared" si="349"/>
        <v>0</v>
      </c>
      <c r="X136" s="32">
        <f t="shared" si="350"/>
        <v>0</v>
      </c>
      <c r="Y136" s="32">
        <f t="shared" si="351"/>
        <v>0</v>
      </c>
      <c r="Z136" s="32">
        <f t="shared" si="352"/>
        <v>0</v>
      </c>
      <c r="AA136" s="32">
        <f t="shared" si="353"/>
        <v>0</v>
      </c>
      <c r="AB136" s="32">
        <f t="shared" si="354"/>
        <v>0</v>
      </c>
      <c r="AC136" s="32">
        <f t="shared" si="355"/>
        <v>0</v>
      </c>
      <c r="AD136" s="32">
        <f t="shared" si="356"/>
        <v>0</v>
      </c>
      <c r="AE136" s="32">
        <f t="shared" si="359"/>
        <v>0</v>
      </c>
    </row>
    <row r="137" spans="1:31" x14ac:dyDescent="0.2">
      <c r="A137" s="34" t="str">
        <f t="shared" si="357"/>
        <v>Jimmy the Gourd</v>
      </c>
      <c r="D137" s="32">
        <v>0</v>
      </c>
      <c r="E137" s="32">
        <f t="shared" si="358"/>
        <v>0</v>
      </c>
      <c r="F137" s="32">
        <f t="shared" si="332"/>
        <v>0</v>
      </c>
      <c r="G137" s="32">
        <f t="shared" si="333"/>
        <v>0</v>
      </c>
      <c r="H137" s="32">
        <f t="shared" si="334"/>
        <v>0</v>
      </c>
      <c r="I137" s="32">
        <f t="shared" si="335"/>
        <v>0</v>
      </c>
      <c r="J137" s="32">
        <f t="shared" si="336"/>
        <v>0</v>
      </c>
      <c r="K137" s="32">
        <f t="shared" si="337"/>
        <v>0</v>
      </c>
      <c r="L137" s="32">
        <f t="shared" si="338"/>
        <v>0</v>
      </c>
      <c r="M137" s="32">
        <f t="shared" si="339"/>
        <v>0</v>
      </c>
      <c r="N137" s="32">
        <f t="shared" si="340"/>
        <v>0</v>
      </c>
      <c r="O137" s="32">
        <f t="shared" si="341"/>
        <v>0</v>
      </c>
      <c r="P137" s="32">
        <f t="shared" si="342"/>
        <v>0</v>
      </c>
      <c r="Q137" s="32">
        <f t="shared" si="343"/>
        <v>0</v>
      </c>
      <c r="R137" s="32">
        <f t="shared" si="344"/>
        <v>0</v>
      </c>
      <c r="S137" s="32">
        <f t="shared" si="345"/>
        <v>0</v>
      </c>
      <c r="T137" s="32">
        <f t="shared" si="346"/>
        <v>0</v>
      </c>
      <c r="U137" s="32">
        <f t="shared" si="347"/>
        <v>0</v>
      </c>
      <c r="V137" s="32">
        <f t="shared" si="348"/>
        <v>0</v>
      </c>
      <c r="W137" s="32">
        <f t="shared" si="349"/>
        <v>0</v>
      </c>
      <c r="X137" s="32">
        <f t="shared" si="350"/>
        <v>0</v>
      </c>
      <c r="Y137" s="32">
        <f t="shared" si="351"/>
        <v>0</v>
      </c>
      <c r="Z137" s="32">
        <f t="shared" si="352"/>
        <v>0</v>
      </c>
      <c r="AA137" s="32">
        <f t="shared" si="353"/>
        <v>0</v>
      </c>
      <c r="AB137" s="32">
        <f t="shared" si="354"/>
        <v>0</v>
      </c>
      <c r="AC137" s="32">
        <f t="shared" si="355"/>
        <v>0</v>
      </c>
      <c r="AD137" s="32">
        <f t="shared" si="356"/>
        <v>0</v>
      </c>
      <c r="AE137" s="32">
        <f t="shared" si="359"/>
        <v>0</v>
      </c>
    </row>
    <row r="138" spans="1:31" x14ac:dyDescent="0.2">
      <c r="A138" s="34" t="str">
        <f t="shared" si="357"/>
        <v>Archibald Asparagus</v>
      </c>
      <c r="D138" s="32">
        <v>0</v>
      </c>
      <c r="E138" s="32">
        <f t="shared" si="358"/>
        <v>0</v>
      </c>
      <c r="F138" s="32">
        <f t="shared" si="332"/>
        <v>0</v>
      </c>
      <c r="G138" s="32">
        <f t="shared" si="333"/>
        <v>0</v>
      </c>
      <c r="H138" s="32">
        <f t="shared" si="334"/>
        <v>0</v>
      </c>
      <c r="I138" s="32">
        <f t="shared" si="335"/>
        <v>0</v>
      </c>
      <c r="J138" s="32">
        <f t="shared" si="336"/>
        <v>0</v>
      </c>
      <c r="K138" s="32">
        <f t="shared" si="337"/>
        <v>0</v>
      </c>
      <c r="L138" s="32">
        <f t="shared" si="338"/>
        <v>0</v>
      </c>
      <c r="M138" s="32">
        <f t="shared" si="339"/>
        <v>0</v>
      </c>
      <c r="N138" s="32">
        <f t="shared" si="340"/>
        <v>0</v>
      </c>
      <c r="O138" s="32">
        <f t="shared" si="341"/>
        <v>0</v>
      </c>
      <c r="P138" s="32">
        <f t="shared" si="342"/>
        <v>0</v>
      </c>
      <c r="Q138" s="32">
        <f t="shared" si="343"/>
        <v>0</v>
      </c>
      <c r="R138" s="32">
        <f t="shared" si="344"/>
        <v>0</v>
      </c>
      <c r="S138" s="32">
        <f t="shared" si="345"/>
        <v>0</v>
      </c>
      <c r="T138" s="32">
        <f t="shared" si="346"/>
        <v>0</v>
      </c>
      <c r="U138" s="32">
        <f t="shared" si="347"/>
        <v>0</v>
      </c>
      <c r="V138" s="32">
        <f t="shared" si="348"/>
        <v>0</v>
      </c>
      <c r="W138" s="32">
        <f t="shared" si="349"/>
        <v>0</v>
      </c>
      <c r="X138" s="32">
        <f t="shared" si="350"/>
        <v>0</v>
      </c>
      <c r="Y138" s="32">
        <f t="shared" si="351"/>
        <v>0</v>
      </c>
      <c r="Z138" s="32">
        <f t="shared" si="352"/>
        <v>0</v>
      </c>
      <c r="AA138" s="32">
        <f t="shared" si="353"/>
        <v>0</v>
      </c>
      <c r="AB138" s="32">
        <f t="shared" si="354"/>
        <v>0</v>
      </c>
      <c r="AC138" s="32">
        <f t="shared" si="355"/>
        <v>0</v>
      </c>
      <c r="AD138" s="32">
        <f t="shared" si="356"/>
        <v>0</v>
      </c>
      <c r="AE138" s="32">
        <f t="shared" si="359"/>
        <v>0</v>
      </c>
    </row>
    <row r="140" spans="1:31" x14ac:dyDescent="0.2">
      <c r="A140" s="34" t="s">
        <v>40</v>
      </c>
      <c r="E140" s="32">
        <f>SUM(E134:E138)</f>
        <v>0</v>
      </c>
      <c r="F140" s="32">
        <f t="shared" ref="F140:AD140" si="360">SUM(F134:F138)</f>
        <v>0</v>
      </c>
      <c r="G140" s="32">
        <f t="shared" si="360"/>
        <v>0</v>
      </c>
      <c r="H140" s="32">
        <f t="shared" si="360"/>
        <v>0</v>
      </c>
      <c r="I140" s="32">
        <f t="shared" si="360"/>
        <v>0</v>
      </c>
      <c r="J140" s="32">
        <f t="shared" si="360"/>
        <v>0</v>
      </c>
      <c r="K140" s="32">
        <f t="shared" si="360"/>
        <v>0</v>
      </c>
      <c r="L140" s="32">
        <f t="shared" si="360"/>
        <v>0</v>
      </c>
      <c r="M140" s="32">
        <f t="shared" si="360"/>
        <v>0</v>
      </c>
      <c r="N140" s="32">
        <f t="shared" si="360"/>
        <v>0</v>
      </c>
      <c r="O140" s="32">
        <f t="shared" si="360"/>
        <v>0</v>
      </c>
      <c r="P140" s="32">
        <f t="shared" si="360"/>
        <v>0</v>
      </c>
      <c r="Q140" s="32">
        <f t="shared" si="360"/>
        <v>0</v>
      </c>
      <c r="R140" s="32">
        <f t="shared" si="360"/>
        <v>0</v>
      </c>
      <c r="S140" s="32">
        <f t="shared" si="360"/>
        <v>0</v>
      </c>
      <c r="T140" s="32">
        <f t="shared" si="360"/>
        <v>0</v>
      </c>
      <c r="U140" s="22">
        <f t="shared" si="360"/>
        <v>0</v>
      </c>
      <c r="V140" s="32">
        <f t="shared" si="360"/>
        <v>0</v>
      </c>
      <c r="W140" s="32">
        <f t="shared" si="360"/>
        <v>0</v>
      </c>
      <c r="X140" s="33">
        <f t="shared" si="360"/>
        <v>0</v>
      </c>
      <c r="Y140" s="32">
        <f t="shared" si="360"/>
        <v>0</v>
      </c>
      <c r="Z140" s="32">
        <f t="shared" si="360"/>
        <v>0</v>
      </c>
      <c r="AA140" s="32">
        <f t="shared" si="360"/>
        <v>0</v>
      </c>
      <c r="AB140" s="32">
        <f t="shared" si="360"/>
        <v>0</v>
      </c>
      <c r="AC140" s="32">
        <f t="shared" si="360"/>
        <v>0</v>
      </c>
      <c r="AD140" s="32">
        <f t="shared" si="360"/>
        <v>0</v>
      </c>
    </row>
    <row r="141" spans="1:31" x14ac:dyDescent="0.2">
      <c r="A141" s="34" t="s">
        <v>41</v>
      </c>
      <c r="E141" s="32">
        <f>IF(AND(E150,E140&gt;2,MOD(E140,3)=0),-10,0)</f>
        <v>0</v>
      </c>
      <c r="F141" s="32">
        <f t="shared" ref="F141:AD141" si="361">IF(AND(F150,F140&gt;2,MOD(F140,3)=0),-10,0)</f>
        <v>0</v>
      </c>
      <c r="G141" s="32">
        <f t="shared" si="361"/>
        <v>0</v>
      </c>
      <c r="H141" s="32">
        <f t="shared" si="361"/>
        <v>0</v>
      </c>
      <c r="I141" s="32">
        <f t="shared" si="361"/>
        <v>0</v>
      </c>
      <c r="J141" s="32">
        <f t="shared" si="361"/>
        <v>0</v>
      </c>
      <c r="K141" s="32">
        <f t="shared" si="361"/>
        <v>0</v>
      </c>
      <c r="L141" s="32">
        <f t="shared" si="361"/>
        <v>0</v>
      </c>
      <c r="M141" s="32">
        <f t="shared" si="361"/>
        <v>0</v>
      </c>
      <c r="N141" s="32">
        <f t="shared" si="361"/>
        <v>0</v>
      </c>
      <c r="O141" s="32">
        <f t="shared" si="361"/>
        <v>0</v>
      </c>
      <c r="P141" s="32">
        <f t="shared" si="361"/>
        <v>0</v>
      </c>
      <c r="Q141" s="32">
        <f t="shared" si="361"/>
        <v>0</v>
      </c>
      <c r="R141" s="32">
        <f t="shared" si="361"/>
        <v>0</v>
      </c>
      <c r="S141" s="32">
        <f t="shared" si="361"/>
        <v>0</v>
      </c>
      <c r="T141" s="32">
        <f t="shared" si="361"/>
        <v>0</v>
      </c>
      <c r="U141" s="22">
        <f t="shared" si="361"/>
        <v>0</v>
      </c>
      <c r="V141" s="32">
        <f t="shared" si="361"/>
        <v>0</v>
      </c>
      <c r="W141" s="32">
        <f t="shared" si="361"/>
        <v>0</v>
      </c>
      <c r="X141" s="33">
        <f t="shared" si="361"/>
        <v>0</v>
      </c>
      <c r="Y141" s="32">
        <f t="shared" si="361"/>
        <v>0</v>
      </c>
      <c r="Z141" s="32">
        <f t="shared" si="361"/>
        <v>0</v>
      </c>
      <c r="AA141" s="32">
        <f t="shared" si="361"/>
        <v>0</v>
      </c>
      <c r="AB141" s="32">
        <f t="shared" si="361"/>
        <v>0</v>
      </c>
      <c r="AC141" s="32">
        <f t="shared" si="361"/>
        <v>0</v>
      </c>
      <c r="AD141" s="32">
        <f t="shared" si="361"/>
        <v>0</v>
      </c>
    </row>
    <row r="143" spans="1:31" x14ac:dyDescent="0.2">
      <c r="A143" s="34" t="s">
        <v>42</v>
      </c>
      <c r="E143" s="32">
        <f>IF(E147,20+E120+E121,0)+IF(E149,20,0)+E131+E141</f>
        <v>0</v>
      </c>
      <c r="F143" s="32">
        <f t="shared" ref="F143:T143" si="362">IF(F147,20+F120+F121,0)+IF(F149,20,0)+F131+F141</f>
        <v>0</v>
      </c>
      <c r="G143" s="32">
        <f t="shared" si="362"/>
        <v>0</v>
      </c>
      <c r="H143" s="32">
        <f t="shared" si="362"/>
        <v>0</v>
      </c>
      <c r="I143" s="32">
        <f t="shared" si="362"/>
        <v>0</v>
      </c>
      <c r="J143" s="32">
        <f t="shared" si="362"/>
        <v>0</v>
      </c>
      <c r="K143" s="32">
        <f t="shared" si="362"/>
        <v>0</v>
      </c>
      <c r="L143" s="32">
        <f t="shared" si="362"/>
        <v>0</v>
      </c>
      <c r="M143" s="32">
        <f t="shared" si="362"/>
        <v>0</v>
      </c>
      <c r="N143" s="32">
        <f t="shared" si="362"/>
        <v>0</v>
      </c>
      <c r="O143" s="32">
        <f t="shared" si="362"/>
        <v>0</v>
      </c>
      <c r="P143" s="32">
        <f t="shared" si="362"/>
        <v>0</v>
      </c>
      <c r="Q143" s="32">
        <f t="shared" si="362"/>
        <v>0</v>
      </c>
      <c r="R143" s="32">
        <f t="shared" si="362"/>
        <v>0</v>
      </c>
      <c r="S143" s="32">
        <f t="shared" si="362"/>
        <v>0</v>
      </c>
      <c r="T143" s="32">
        <f t="shared" si="362"/>
        <v>0</v>
      </c>
      <c r="U143" s="22">
        <f>IF(U147,20+U120+U121,0)+IF(U149,10,0)+U131+U141</f>
        <v>0</v>
      </c>
      <c r="V143" s="32">
        <f t="shared" ref="V143:AD143" si="363">IF(V147,20+V120+V121,0)+IF(V149,10,0)+V131+V141</f>
        <v>0</v>
      </c>
      <c r="W143" s="32">
        <f t="shared" si="363"/>
        <v>0</v>
      </c>
      <c r="X143" s="33">
        <f t="shared" si="363"/>
        <v>0</v>
      </c>
      <c r="Y143" s="32">
        <f t="shared" si="363"/>
        <v>0</v>
      </c>
      <c r="Z143" s="32">
        <f t="shared" si="363"/>
        <v>0</v>
      </c>
      <c r="AA143" s="32">
        <f t="shared" si="363"/>
        <v>0</v>
      </c>
      <c r="AB143" s="32">
        <f t="shared" si="363"/>
        <v>0</v>
      </c>
      <c r="AC143" s="32">
        <f t="shared" si="363"/>
        <v>0</v>
      </c>
      <c r="AD143" s="32">
        <f t="shared" si="363"/>
        <v>0</v>
      </c>
    </row>
    <row r="144" spans="1:31" x14ac:dyDescent="0.2">
      <c r="A144" s="34" t="s">
        <v>29</v>
      </c>
      <c r="D144" s="64">
        <f>IF(LOWER(Quiz!G22)="y",20,0)</f>
        <v>20</v>
      </c>
      <c r="E144" s="32">
        <f>E143+D144</f>
        <v>20</v>
      </c>
      <c r="F144" s="32">
        <f t="shared" ref="F144" si="364">F143+E144</f>
        <v>20</v>
      </c>
      <c r="G144" s="32">
        <f t="shared" ref="G144" si="365">G143+F144</f>
        <v>20</v>
      </c>
      <c r="H144" s="32">
        <f t="shared" ref="H144" si="366">H143+G144</f>
        <v>20</v>
      </c>
      <c r="I144" s="32">
        <f t="shared" ref="I144" si="367">I143+H144</f>
        <v>20</v>
      </c>
      <c r="J144" s="32">
        <f t="shared" ref="J144" si="368">J143+I144</f>
        <v>20</v>
      </c>
      <c r="K144" s="32">
        <f t="shared" ref="K144" si="369">K143+J144</f>
        <v>20</v>
      </c>
      <c r="L144" s="32">
        <f t="shared" ref="L144" si="370">L143+K144</f>
        <v>20</v>
      </c>
      <c r="M144" s="32">
        <f t="shared" ref="M144" si="371">M143+L144</f>
        <v>20</v>
      </c>
      <c r="N144" s="32">
        <f t="shared" ref="N144" si="372">N143+M144</f>
        <v>20</v>
      </c>
      <c r="O144" s="32">
        <f t="shared" ref="O144" si="373">O143+N144</f>
        <v>20</v>
      </c>
      <c r="P144" s="32">
        <f t="shared" ref="P144" si="374">P143+O144</f>
        <v>20</v>
      </c>
      <c r="Q144" s="32">
        <f t="shared" ref="Q144" si="375">Q143+P144</f>
        <v>20</v>
      </c>
      <c r="R144" s="32">
        <f t="shared" ref="R144" si="376">R143+Q144</f>
        <v>20</v>
      </c>
      <c r="S144" s="32">
        <f t="shared" ref="S144" si="377">S143+R144</f>
        <v>20</v>
      </c>
      <c r="T144" s="32">
        <f t="shared" ref="T144" si="378">T143+S144</f>
        <v>20</v>
      </c>
      <c r="U144" s="22">
        <f t="shared" ref="U144" si="379">U143+T144</f>
        <v>20</v>
      </c>
      <c r="V144" s="32">
        <f t="shared" ref="V144" si="380">V143+U144</f>
        <v>20</v>
      </c>
      <c r="W144" s="32">
        <f t="shared" ref="W144" si="381">W143+V144</f>
        <v>20</v>
      </c>
      <c r="X144" s="33">
        <f t="shared" ref="X144" si="382">X143+W144</f>
        <v>20</v>
      </c>
      <c r="Y144" s="32">
        <f t="shared" ref="Y144" si="383">Y143+X144</f>
        <v>20</v>
      </c>
      <c r="Z144" s="32">
        <f t="shared" ref="Z144" si="384">Z143+Y144</f>
        <v>20</v>
      </c>
      <c r="AA144" s="32">
        <f t="shared" ref="AA144" si="385">AA143+Z144</f>
        <v>20</v>
      </c>
      <c r="AB144" s="32">
        <f t="shared" ref="AB144" si="386">AB143+AA144</f>
        <v>20</v>
      </c>
      <c r="AC144" s="32">
        <f t="shared" ref="AC144" si="387">AC143+AB144</f>
        <v>20</v>
      </c>
      <c r="AD144" s="32">
        <f t="shared" ref="AD144" si="388">AD143+AC144</f>
        <v>20</v>
      </c>
    </row>
    <row r="146" spans="1:31" ht="15" x14ac:dyDescent="0.25">
      <c r="A146" s="35" t="s">
        <v>43</v>
      </c>
    </row>
    <row r="147" spans="1:31" x14ac:dyDescent="0.2">
      <c r="A147" s="34" t="s">
        <v>44</v>
      </c>
      <c r="D147" s="32" t="s">
        <v>45</v>
      </c>
      <c r="E147" s="41" t="b">
        <f>COUNTIF(E$104:E$108,$D147)=1</f>
        <v>0</v>
      </c>
      <c r="F147" s="41" t="b">
        <f t="shared" ref="F147:U151" si="389">COUNTIF(F$104:F$108,$D147)=1</f>
        <v>0</v>
      </c>
      <c r="G147" s="41" t="b">
        <f t="shared" si="389"/>
        <v>0</v>
      </c>
      <c r="H147" s="41" t="b">
        <f t="shared" si="389"/>
        <v>0</v>
      </c>
      <c r="I147" s="41" t="b">
        <f t="shared" si="389"/>
        <v>0</v>
      </c>
      <c r="J147" s="41" t="b">
        <f t="shared" si="389"/>
        <v>0</v>
      </c>
      <c r="K147" s="41" t="b">
        <f t="shared" si="389"/>
        <v>0</v>
      </c>
      <c r="L147" s="41" t="b">
        <f t="shared" si="389"/>
        <v>0</v>
      </c>
      <c r="M147" s="41" t="b">
        <f t="shared" si="389"/>
        <v>0</v>
      </c>
      <c r="N147" s="41" t="b">
        <f t="shared" si="389"/>
        <v>0</v>
      </c>
      <c r="O147" s="41" t="b">
        <f t="shared" si="389"/>
        <v>0</v>
      </c>
      <c r="P147" s="41" t="b">
        <f t="shared" si="389"/>
        <v>0</v>
      </c>
      <c r="Q147" s="41" t="b">
        <f t="shared" si="389"/>
        <v>0</v>
      </c>
      <c r="R147" s="41" t="b">
        <f t="shared" si="389"/>
        <v>0</v>
      </c>
      <c r="S147" s="41" t="b">
        <f t="shared" si="389"/>
        <v>0</v>
      </c>
      <c r="T147" s="41" t="b">
        <f t="shared" si="389"/>
        <v>0</v>
      </c>
      <c r="U147" s="42" t="b">
        <f t="shared" si="389"/>
        <v>0</v>
      </c>
      <c r="V147" s="41" t="b">
        <f t="shared" ref="V147:AD151" si="390">COUNTIF(V$104:V$108,$D147)=1</f>
        <v>0</v>
      </c>
      <c r="W147" s="41" t="b">
        <f t="shared" si="390"/>
        <v>0</v>
      </c>
      <c r="X147" s="43" t="b">
        <f t="shared" si="390"/>
        <v>0</v>
      </c>
      <c r="Y147" s="41" t="b">
        <f t="shared" si="390"/>
        <v>0</v>
      </c>
      <c r="Z147" s="41" t="b">
        <f t="shared" si="390"/>
        <v>0</v>
      </c>
      <c r="AA147" s="41" t="b">
        <f t="shared" si="390"/>
        <v>0</v>
      </c>
      <c r="AB147" s="41" t="b">
        <f t="shared" si="390"/>
        <v>0</v>
      </c>
      <c r="AC147" s="41" t="b">
        <f t="shared" si="390"/>
        <v>0</v>
      </c>
      <c r="AD147" s="41" t="b">
        <f t="shared" si="390"/>
        <v>0</v>
      </c>
    </row>
    <row r="148" spans="1:31" x14ac:dyDescent="0.2">
      <c r="A148" s="34" t="s">
        <v>46</v>
      </c>
      <c r="D148" s="32" t="s">
        <v>47</v>
      </c>
      <c r="E148" s="41" t="b">
        <f t="shared" ref="E148:E151" si="391">COUNTIF(E$104:E$108,$D148)=1</f>
        <v>0</v>
      </c>
      <c r="F148" s="41" t="b">
        <f t="shared" si="389"/>
        <v>0</v>
      </c>
      <c r="G148" s="41" t="b">
        <f t="shared" si="389"/>
        <v>0</v>
      </c>
      <c r="H148" s="41" t="b">
        <f t="shared" si="389"/>
        <v>0</v>
      </c>
      <c r="I148" s="41" t="b">
        <f t="shared" si="389"/>
        <v>0</v>
      </c>
      <c r="J148" s="41" t="b">
        <f t="shared" si="389"/>
        <v>0</v>
      </c>
      <c r="K148" s="41" t="b">
        <f t="shared" si="389"/>
        <v>0</v>
      </c>
      <c r="L148" s="41" t="b">
        <f t="shared" si="389"/>
        <v>0</v>
      </c>
      <c r="M148" s="41" t="b">
        <f t="shared" si="389"/>
        <v>0</v>
      </c>
      <c r="N148" s="41" t="b">
        <f t="shared" si="389"/>
        <v>0</v>
      </c>
      <c r="O148" s="41" t="b">
        <f t="shared" si="389"/>
        <v>0</v>
      </c>
      <c r="P148" s="41" t="b">
        <f t="shared" si="389"/>
        <v>0</v>
      </c>
      <c r="Q148" s="41" t="b">
        <f t="shared" si="389"/>
        <v>0</v>
      </c>
      <c r="R148" s="41" t="b">
        <f t="shared" si="389"/>
        <v>0</v>
      </c>
      <c r="S148" s="41" t="b">
        <f t="shared" si="389"/>
        <v>0</v>
      </c>
      <c r="T148" s="41" t="b">
        <f t="shared" si="389"/>
        <v>0</v>
      </c>
      <c r="U148" s="42" t="b">
        <f t="shared" si="389"/>
        <v>0</v>
      </c>
      <c r="V148" s="41" t="b">
        <f t="shared" si="390"/>
        <v>0</v>
      </c>
      <c r="W148" s="41" t="b">
        <f t="shared" si="390"/>
        <v>0</v>
      </c>
      <c r="X148" s="43" t="b">
        <f t="shared" si="390"/>
        <v>0</v>
      </c>
      <c r="Y148" s="41" t="b">
        <f t="shared" si="390"/>
        <v>0</v>
      </c>
      <c r="Z148" s="41" t="b">
        <f t="shared" si="390"/>
        <v>0</v>
      </c>
      <c r="AA148" s="41" t="b">
        <f t="shared" si="390"/>
        <v>0</v>
      </c>
      <c r="AB148" s="41" t="b">
        <f t="shared" si="390"/>
        <v>0</v>
      </c>
      <c r="AC148" s="41" t="b">
        <f t="shared" si="390"/>
        <v>0</v>
      </c>
      <c r="AD148" s="41" t="b">
        <f t="shared" si="390"/>
        <v>0</v>
      </c>
    </row>
    <row r="149" spans="1:31" x14ac:dyDescent="0.2">
      <c r="A149" s="34" t="s">
        <v>48</v>
      </c>
      <c r="D149" s="32" t="s">
        <v>3</v>
      </c>
      <c r="E149" s="41" t="b">
        <f t="shared" si="391"/>
        <v>0</v>
      </c>
      <c r="F149" s="41" t="b">
        <f t="shared" si="389"/>
        <v>0</v>
      </c>
      <c r="G149" s="41" t="b">
        <f t="shared" si="389"/>
        <v>0</v>
      </c>
      <c r="H149" s="41" t="b">
        <f t="shared" si="389"/>
        <v>0</v>
      </c>
      <c r="I149" s="41" t="b">
        <f t="shared" si="389"/>
        <v>0</v>
      </c>
      <c r="J149" s="41" t="b">
        <f t="shared" si="389"/>
        <v>0</v>
      </c>
      <c r="K149" s="41" t="b">
        <f t="shared" si="389"/>
        <v>0</v>
      </c>
      <c r="L149" s="41" t="b">
        <f t="shared" si="389"/>
        <v>0</v>
      </c>
      <c r="M149" s="41" t="b">
        <f t="shared" si="389"/>
        <v>0</v>
      </c>
      <c r="N149" s="41" t="b">
        <f t="shared" si="389"/>
        <v>0</v>
      </c>
      <c r="O149" s="41" t="b">
        <f t="shared" si="389"/>
        <v>0</v>
      </c>
      <c r="P149" s="41" t="b">
        <f t="shared" si="389"/>
        <v>0</v>
      </c>
      <c r="Q149" s="41" t="b">
        <f t="shared" si="389"/>
        <v>0</v>
      </c>
      <c r="R149" s="41" t="b">
        <f t="shared" si="389"/>
        <v>0</v>
      </c>
      <c r="S149" s="41" t="b">
        <f t="shared" si="389"/>
        <v>0</v>
      </c>
      <c r="T149" s="41" t="b">
        <f t="shared" si="389"/>
        <v>0</v>
      </c>
      <c r="U149" s="42" t="b">
        <f t="shared" si="389"/>
        <v>0</v>
      </c>
      <c r="V149" s="41" t="b">
        <f t="shared" si="390"/>
        <v>0</v>
      </c>
      <c r="W149" s="41" t="b">
        <f t="shared" si="390"/>
        <v>0</v>
      </c>
      <c r="X149" s="43" t="b">
        <f t="shared" si="390"/>
        <v>0</v>
      </c>
      <c r="Y149" s="41" t="b">
        <f t="shared" si="390"/>
        <v>0</v>
      </c>
      <c r="Z149" s="41" t="b">
        <f t="shared" si="390"/>
        <v>0</v>
      </c>
      <c r="AA149" s="41" t="b">
        <f t="shared" si="390"/>
        <v>0</v>
      </c>
      <c r="AB149" s="41" t="b">
        <f t="shared" si="390"/>
        <v>0</v>
      </c>
      <c r="AC149" s="41" t="b">
        <f t="shared" si="390"/>
        <v>0</v>
      </c>
      <c r="AD149" s="41" t="b">
        <f t="shared" si="390"/>
        <v>0</v>
      </c>
    </row>
    <row r="150" spans="1:31" x14ac:dyDescent="0.2">
      <c r="A150" s="34" t="s">
        <v>49</v>
      </c>
      <c r="D150" s="32" t="s">
        <v>50</v>
      </c>
      <c r="E150" s="41" t="b">
        <f t="shared" si="391"/>
        <v>0</v>
      </c>
      <c r="F150" s="41" t="b">
        <f t="shared" si="389"/>
        <v>0</v>
      </c>
      <c r="G150" s="41" t="b">
        <f t="shared" si="389"/>
        <v>0</v>
      </c>
      <c r="H150" s="41" t="b">
        <f t="shared" si="389"/>
        <v>0</v>
      </c>
      <c r="I150" s="41" t="b">
        <f t="shared" si="389"/>
        <v>0</v>
      </c>
      <c r="J150" s="41" t="b">
        <f t="shared" si="389"/>
        <v>0</v>
      </c>
      <c r="K150" s="41" t="b">
        <f t="shared" si="389"/>
        <v>0</v>
      </c>
      <c r="L150" s="41" t="b">
        <f t="shared" si="389"/>
        <v>0</v>
      </c>
      <c r="M150" s="41" t="b">
        <f t="shared" si="389"/>
        <v>0</v>
      </c>
      <c r="N150" s="41" t="b">
        <f t="shared" si="389"/>
        <v>0</v>
      </c>
      <c r="O150" s="41" t="b">
        <f t="shared" si="389"/>
        <v>0</v>
      </c>
      <c r="P150" s="41" t="b">
        <f t="shared" si="389"/>
        <v>0</v>
      </c>
      <c r="Q150" s="41" t="b">
        <f t="shared" si="389"/>
        <v>0</v>
      </c>
      <c r="R150" s="41" t="b">
        <f t="shared" si="389"/>
        <v>0</v>
      </c>
      <c r="S150" s="41" t="b">
        <f t="shared" si="389"/>
        <v>0</v>
      </c>
      <c r="T150" s="41" t="b">
        <f t="shared" si="389"/>
        <v>0</v>
      </c>
      <c r="U150" s="42" t="b">
        <f t="shared" si="389"/>
        <v>0</v>
      </c>
      <c r="V150" s="41" t="b">
        <f t="shared" si="390"/>
        <v>0</v>
      </c>
      <c r="W150" s="41" t="b">
        <f t="shared" si="390"/>
        <v>0</v>
      </c>
      <c r="X150" s="43" t="b">
        <f t="shared" si="390"/>
        <v>0</v>
      </c>
      <c r="Y150" s="41" t="b">
        <f t="shared" si="390"/>
        <v>0</v>
      </c>
      <c r="Z150" s="41" t="b">
        <f t="shared" si="390"/>
        <v>0</v>
      </c>
      <c r="AA150" s="41" t="b">
        <f t="shared" si="390"/>
        <v>0</v>
      </c>
      <c r="AB150" s="41" t="b">
        <f t="shared" si="390"/>
        <v>0</v>
      </c>
      <c r="AC150" s="41" t="b">
        <f t="shared" si="390"/>
        <v>0</v>
      </c>
      <c r="AD150" s="41" t="b">
        <f t="shared" si="390"/>
        <v>0</v>
      </c>
    </row>
    <row r="151" spans="1:31" x14ac:dyDescent="0.2">
      <c r="A151" s="34" t="s">
        <v>51</v>
      </c>
      <c r="D151" s="32" t="s">
        <v>52</v>
      </c>
      <c r="E151" s="41" t="b">
        <f t="shared" si="391"/>
        <v>0</v>
      </c>
      <c r="F151" s="41" t="b">
        <f t="shared" si="389"/>
        <v>0</v>
      </c>
      <c r="G151" s="41" t="b">
        <f t="shared" si="389"/>
        <v>0</v>
      </c>
      <c r="H151" s="41" t="b">
        <f t="shared" si="389"/>
        <v>0</v>
      </c>
      <c r="I151" s="41" t="b">
        <f t="shared" si="389"/>
        <v>0</v>
      </c>
      <c r="J151" s="41" t="b">
        <f t="shared" si="389"/>
        <v>0</v>
      </c>
      <c r="K151" s="41" t="b">
        <f t="shared" si="389"/>
        <v>0</v>
      </c>
      <c r="L151" s="41" t="b">
        <f t="shared" si="389"/>
        <v>0</v>
      </c>
      <c r="M151" s="41" t="b">
        <f t="shared" si="389"/>
        <v>0</v>
      </c>
      <c r="N151" s="41" t="b">
        <f t="shared" si="389"/>
        <v>0</v>
      </c>
      <c r="O151" s="41" t="b">
        <f t="shared" si="389"/>
        <v>0</v>
      </c>
      <c r="P151" s="41" t="b">
        <f t="shared" si="389"/>
        <v>0</v>
      </c>
      <c r="Q151" s="41" t="b">
        <f t="shared" si="389"/>
        <v>0</v>
      </c>
      <c r="R151" s="41" t="b">
        <f t="shared" si="389"/>
        <v>0</v>
      </c>
      <c r="S151" s="41" t="b">
        <f t="shared" si="389"/>
        <v>0</v>
      </c>
      <c r="T151" s="41" t="b">
        <f t="shared" si="389"/>
        <v>0</v>
      </c>
      <c r="U151" s="42" t="b">
        <f t="shared" si="389"/>
        <v>0</v>
      </c>
      <c r="V151" s="41" t="b">
        <f t="shared" si="390"/>
        <v>0</v>
      </c>
      <c r="W151" s="41" t="b">
        <f t="shared" si="390"/>
        <v>0</v>
      </c>
      <c r="X151" s="43" t="b">
        <f t="shared" si="390"/>
        <v>0</v>
      </c>
      <c r="Y151" s="41" t="b">
        <f t="shared" si="390"/>
        <v>0</v>
      </c>
      <c r="Z151" s="41" t="b">
        <f t="shared" si="390"/>
        <v>0</v>
      </c>
      <c r="AA151" s="41" t="b">
        <f t="shared" si="390"/>
        <v>0</v>
      </c>
      <c r="AB151" s="41" t="b">
        <f t="shared" si="390"/>
        <v>0</v>
      </c>
      <c r="AC151" s="41" t="b">
        <f t="shared" si="390"/>
        <v>0</v>
      </c>
      <c r="AD151" s="41" t="b">
        <f t="shared" si="390"/>
        <v>0</v>
      </c>
    </row>
    <row r="152" spans="1:31" x14ac:dyDescent="0.2">
      <c r="A152" s="34" t="s">
        <v>53</v>
      </c>
      <c r="E152" s="44">
        <f>IF(OR(E$45:E$47,E$49,E$96:E$98,E$100,E$147:E$149,E$151,E$155),1,0)</f>
        <v>0</v>
      </c>
      <c r="F152" s="44">
        <f>IF(OR(F$45:F$47,F$49,F$96:F$98,F$100,F$147:F$149,F$151,F$155,E148),1,0)</f>
        <v>0</v>
      </c>
      <c r="G152" s="44">
        <f>IF(OR(G$45:G$47,G$49,G$96:G$98,G$100,G$147:G$149,G$151,G$155,F148,AND(E$148,F$97),AND(E$148,F$46)),1,0)</f>
        <v>0</v>
      </c>
      <c r="H152" s="44">
        <f>IF(OR(H$45:H$47,H$49,H$96:H$98,H$100,H$147:H$149,H$151,H$155,G148,AND(F$148,G$97),AND(F$148,G$46)),1,0)</f>
        <v>0</v>
      </c>
      <c r="I152" s="44">
        <f t="shared" ref="I152:S152" si="392">IF(OR(I$45:I$47,I$49,I$96:I$98,I$100,I$147:I$149,I$151,I$155,H148,AND(G$148,H$97),AND(G$148,H$46)),1,0)</f>
        <v>0</v>
      </c>
      <c r="J152" s="44">
        <f t="shared" si="392"/>
        <v>0</v>
      </c>
      <c r="K152" s="44">
        <f t="shared" si="392"/>
        <v>0</v>
      </c>
      <c r="L152" s="44">
        <f t="shared" si="392"/>
        <v>0</v>
      </c>
      <c r="M152" s="44">
        <f t="shared" si="392"/>
        <v>0</v>
      </c>
      <c r="N152" s="44">
        <f t="shared" si="392"/>
        <v>0</v>
      </c>
      <c r="O152" s="44">
        <f t="shared" si="392"/>
        <v>0</v>
      </c>
      <c r="P152" s="44">
        <f t="shared" si="392"/>
        <v>0</v>
      </c>
      <c r="Q152" s="44">
        <f t="shared" si="392"/>
        <v>0</v>
      </c>
      <c r="R152" s="44">
        <f t="shared" si="392"/>
        <v>0</v>
      </c>
      <c r="S152" s="44">
        <f t="shared" si="392"/>
        <v>0</v>
      </c>
      <c r="T152" s="44">
        <f>IF(OR(T$45,T$96,T$147:T$149,T$151,T$155,S148,AND(R$148,S$97),AND(R$148,S$46)),1,0)</f>
        <v>0</v>
      </c>
      <c r="U152" s="45">
        <f>IF(OR(U$45,U$96,U$147:U$149,U$151,U$155),1,0)</f>
        <v>0</v>
      </c>
      <c r="V152" s="44">
        <f t="shared" ref="V152:AD152" si="393">IF(OR(V$45,V$96,V$147:V$149,V$151,V$155),1,0)</f>
        <v>0</v>
      </c>
      <c r="W152" s="44">
        <f t="shared" si="393"/>
        <v>0</v>
      </c>
      <c r="X152" s="46">
        <f t="shared" si="393"/>
        <v>0</v>
      </c>
      <c r="Y152" s="44">
        <f t="shared" si="393"/>
        <v>0</v>
      </c>
      <c r="Z152" s="44">
        <f t="shared" si="393"/>
        <v>0</v>
      </c>
      <c r="AA152" s="44">
        <f t="shared" si="393"/>
        <v>0</v>
      </c>
      <c r="AB152" s="44">
        <f t="shared" si="393"/>
        <v>0</v>
      </c>
      <c r="AC152" s="44">
        <f t="shared" si="393"/>
        <v>0</v>
      </c>
      <c r="AD152" s="44">
        <f t="shared" si="393"/>
        <v>0</v>
      </c>
    </row>
    <row r="153" spans="1:31" x14ac:dyDescent="0.2">
      <c r="A153" s="47"/>
      <c r="B153" s="47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9"/>
      <c r="V153" s="48"/>
      <c r="W153" s="48"/>
      <c r="X153" s="50"/>
      <c r="Y153" s="48"/>
      <c r="Z153" s="48"/>
      <c r="AA153" s="48"/>
      <c r="AB153" s="48"/>
      <c r="AC153" s="48"/>
      <c r="AD153" s="48"/>
      <c r="AE153" s="48"/>
    </row>
    <row r="155" spans="1:31" x14ac:dyDescent="0.2">
      <c r="A155" s="34" t="s">
        <v>54</v>
      </c>
      <c r="E155" s="41" t="b">
        <f>LOWER(Quiz!D29)="x"</f>
        <v>0</v>
      </c>
      <c r="F155" s="41" t="b">
        <f>LOWER(Quiz!E29)="x"</f>
        <v>0</v>
      </c>
      <c r="G155" s="41" t="b">
        <f>LOWER(Quiz!F29)="x"</f>
        <v>0</v>
      </c>
      <c r="H155" s="41" t="b">
        <f>LOWER(Quiz!G29)="x"</f>
        <v>0</v>
      </c>
      <c r="I155" s="41" t="b">
        <f>LOWER(Quiz!H29)="x"</f>
        <v>0</v>
      </c>
      <c r="J155" s="41" t="b">
        <f>LOWER(Quiz!I29)="x"</f>
        <v>0</v>
      </c>
      <c r="K155" s="41" t="b">
        <f>LOWER(Quiz!J29)="x"</f>
        <v>0</v>
      </c>
      <c r="L155" s="41" t="b">
        <f>LOWER(Quiz!K29)="x"</f>
        <v>0</v>
      </c>
      <c r="M155" s="41" t="b">
        <f>LOWER(Quiz!L29)="x"</f>
        <v>0</v>
      </c>
      <c r="N155" s="41" t="b">
        <f>LOWER(Quiz!M29)="x"</f>
        <v>0</v>
      </c>
      <c r="O155" s="41" t="b">
        <f>LOWER(Quiz!N29)="x"</f>
        <v>0</v>
      </c>
      <c r="P155" s="41" t="b">
        <f>LOWER(Quiz!O29)="x"</f>
        <v>0</v>
      </c>
      <c r="Q155" s="41" t="b">
        <f>LOWER(Quiz!P29)="x"</f>
        <v>0</v>
      </c>
      <c r="R155" s="41" t="b">
        <f>LOWER(Quiz!Q29)="x"</f>
        <v>0</v>
      </c>
      <c r="S155" s="41" t="b">
        <f>LOWER(Quiz!R29)="x"</f>
        <v>0</v>
      </c>
      <c r="T155" s="41" t="b">
        <f>LOWER(Quiz!S29)="x"</f>
        <v>0</v>
      </c>
      <c r="U155" s="42" t="b">
        <f>LOWER(Quiz!T29)="x"</f>
        <v>0</v>
      </c>
      <c r="V155" s="41" t="b">
        <f>LOWER(Quiz!U29)="x"</f>
        <v>0</v>
      </c>
      <c r="W155" s="41" t="b">
        <f>LOWER(Quiz!V29)="x"</f>
        <v>0</v>
      </c>
      <c r="X155" s="43" t="b">
        <f>LOWER(Quiz!W29)="x"</f>
        <v>0</v>
      </c>
      <c r="Y155" s="41" t="b">
        <f>LOWER(Quiz!X29)="x"</f>
        <v>0</v>
      </c>
      <c r="Z155" s="41" t="b">
        <f>LOWER(Quiz!Y29)="x"</f>
        <v>0</v>
      </c>
      <c r="AA155" s="41" t="b">
        <f>LOWER(Quiz!Z29)="x"</f>
        <v>0</v>
      </c>
      <c r="AB155" s="41" t="b">
        <f>LOWER(Quiz!AA29)="x"</f>
        <v>0</v>
      </c>
      <c r="AC155" s="41" t="b">
        <f>LOWER(Quiz!AB29)="x"</f>
        <v>0</v>
      </c>
      <c r="AD155" s="41" t="b">
        <f>LOWER(Quiz!AC29)="x"</f>
        <v>0</v>
      </c>
    </row>
    <row r="156" spans="1:31" x14ac:dyDescent="0.2">
      <c r="A156" s="47"/>
      <c r="B156" s="47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9"/>
      <c r="V156" s="48"/>
      <c r="W156" s="48"/>
      <c r="X156" s="50"/>
      <c r="Y156" s="48"/>
      <c r="Z156" s="48"/>
      <c r="AA156" s="48"/>
      <c r="AB156" s="48"/>
      <c r="AC156" s="48"/>
      <c r="AD156" s="48"/>
      <c r="AE156" s="48"/>
    </row>
    <row r="158" spans="1:3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19"/>
      <c r="V158"/>
      <c r="W158"/>
      <c r="X158" s="17"/>
      <c r="Y158"/>
      <c r="Z158"/>
      <c r="AA158"/>
      <c r="AB158"/>
      <c r="AC158"/>
      <c r="AD158"/>
      <c r="AE158"/>
    </row>
    <row r="159" spans="1:3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19"/>
      <c r="V159"/>
      <c r="W159"/>
      <c r="X159" s="17"/>
      <c r="Y159"/>
      <c r="Z159"/>
      <c r="AA159"/>
      <c r="AB159"/>
      <c r="AC159"/>
      <c r="AD159"/>
      <c r="AE159"/>
    </row>
    <row r="160" spans="1:3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19"/>
      <c r="V160"/>
      <c r="W160"/>
      <c r="X160" s="17"/>
      <c r="Y160"/>
      <c r="Z160"/>
      <c r="AA160"/>
      <c r="AB160"/>
      <c r="AC160"/>
      <c r="AD160"/>
      <c r="AE160"/>
    </row>
    <row r="161" spans="2:31" x14ac:dyDescent="0.2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19"/>
      <c r="V161"/>
      <c r="W161"/>
      <c r="X161" s="17"/>
      <c r="Y161"/>
      <c r="Z161"/>
      <c r="AA161"/>
      <c r="AB161"/>
      <c r="AC161"/>
      <c r="AD161"/>
      <c r="AE161"/>
    </row>
    <row r="162" spans="2:31" x14ac:dyDescent="0.2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19"/>
      <c r="V162"/>
      <c r="W162"/>
      <c r="X162" s="17"/>
      <c r="Y162"/>
      <c r="Z162"/>
      <c r="AA162"/>
      <c r="AB162"/>
      <c r="AC162"/>
      <c r="AD162"/>
      <c r="AE162"/>
    </row>
    <row r="163" spans="2:31" x14ac:dyDescent="0.2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19"/>
      <c r="V163"/>
      <c r="W163"/>
      <c r="X163" s="17"/>
      <c r="Y163"/>
      <c r="Z163"/>
      <c r="AA163"/>
      <c r="AB163"/>
      <c r="AC163"/>
      <c r="AD163"/>
      <c r="AE163"/>
    </row>
  </sheetData>
  <conditionalFormatting sqref="X14:AC18">
    <cfRule type="expression" priority="2">
      <formula>NOT($AJ$12)</formula>
    </cfRule>
  </conditionalFormatting>
  <conditionalFormatting sqref="A6:W6">
    <cfRule type="expression" priority="1">
      <formula>$AD$22&gt;=Errorout</formula>
    </cfRule>
  </conditionalFormatting>
  <pageMargins left="0" right="0" top="0.39410000000000006" bottom="0.39410000000000006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6"/>
  <sheetViews>
    <sheetView workbookViewId="0">
      <selection activeCell="A20" sqref="A20"/>
    </sheetView>
  </sheetViews>
  <sheetFormatPr defaultRowHeight="14.25" x14ac:dyDescent="0.2"/>
  <cols>
    <col min="1" max="6" width="10.75" customWidth="1"/>
  </cols>
  <sheetData>
    <row r="1" spans="1:7" ht="15" x14ac:dyDescent="0.25">
      <c r="A1" s="51" t="s">
        <v>55</v>
      </c>
      <c r="B1" s="52">
        <v>4</v>
      </c>
      <c r="C1" s="51" t="s">
        <v>56</v>
      </c>
      <c r="D1" s="52" t="str">
        <f>HLOOKUP(Quiz!C3,Divisions,2,0)</f>
        <v>Z</v>
      </c>
    </row>
    <row r="3" spans="1:7" x14ac:dyDescent="0.2">
      <c r="A3" t="s">
        <v>57</v>
      </c>
    </row>
    <row r="4" spans="1:7" x14ac:dyDescent="0.2">
      <c r="A4" s="53" t="s">
        <v>8</v>
      </c>
      <c r="B4" s="53" t="s">
        <v>58</v>
      </c>
      <c r="C4" s="53" t="s">
        <v>3</v>
      </c>
      <c r="D4" s="53" t="s">
        <v>59</v>
      </c>
      <c r="E4" s="53" t="s">
        <v>45</v>
      </c>
      <c r="F4" s="131" t="s">
        <v>60</v>
      </c>
      <c r="G4" s="53" t="s">
        <v>80</v>
      </c>
    </row>
    <row r="5" spans="1:7" x14ac:dyDescent="0.2">
      <c r="A5" s="53" t="s">
        <v>8</v>
      </c>
      <c r="B5" s="53" t="s">
        <v>8</v>
      </c>
      <c r="C5" s="53" t="s">
        <v>3</v>
      </c>
      <c r="D5" s="53" t="s">
        <v>3</v>
      </c>
      <c r="E5" s="53" t="s">
        <v>45</v>
      </c>
      <c r="F5" s="131" t="s">
        <v>45</v>
      </c>
      <c r="G5" s="53" t="s">
        <v>80</v>
      </c>
    </row>
    <row r="8" spans="1:7" ht="15" x14ac:dyDescent="0.25">
      <c r="A8" s="54" t="s">
        <v>61</v>
      </c>
    </row>
    <row r="10" spans="1:7" x14ac:dyDescent="0.2">
      <c r="A10" s="37" t="s">
        <v>19</v>
      </c>
      <c r="B10" s="37" t="s">
        <v>62</v>
      </c>
      <c r="C10" s="37" t="s">
        <v>63</v>
      </c>
      <c r="D10" s="55" t="s">
        <v>64</v>
      </c>
    </row>
    <row r="11" spans="1:7" ht="16.5" x14ac:dyDescent="0.2">
      <c r="A11" s="20">
        <v>1</v>
      </c>
      <c r="B11" s="20">
        <v>10</v>
      </c>
      <c r="C11" s="20">
        <v>100</v>
      </c>
      <c r="D11" t="s">
        <v>65</v>
      </c>
    </row>
    <row r="12" spans="1:7" ht="16.5" x14ac:dyDescent="0.2">
      <c r="A12" s="20">
        <v>1.2</v>
      </c>
      <c r="B12" s="20">
        <v>10</v>
      </c>
      <c r="C12" s="20">
        <v>100</v>
      </c>
      <c r="D12" t="s">
        <v>66</v>
      </c>
    </row>
    <row r="13" spans="1:7" ht="16.5" x14ac:dyDescent="0.2">
      <c r="A13" s="20">
        <v>1.3</v>
      </c>
      <c r="B13" s="20">
        <v>10</v>
      </c>
      <c r="C13" s="20">
        <v>100</v>
      </c>
      <c r="D13" t="s">
        <v>67</v>
      </c>
    </row>
    <row r="14" spans="1:7" ht="16.5" x14ac:dyDescent="0.2">
      <c r="A14" s="20">
        <v>2</v>
      </c>
      <c r="B14" s="20">
        <v>5</v>
      </c>
      <c r="C14" s="20">
        <v>60</v>
      </c>
      <c r="D14" t="s">
        <v>68</v>
      </c>
    </row>
    <row r="15" spans="1:7" ht="16.5" x14ac:dyDescent="0.2">
      <c r="A15" s="20">
        <v>2.2000000000000002</v>
      </c>
      <c r="B15" s="20">
        <v>5</v>
      </c>
      <c r="C15" s="20">
        <v>60</v>
      </c>
      <c r="D15" t="s">
        <v>69</v>
      </c>
    </row>
    <row r="16" spans="1:7" ht="16.5" x14ac:dyDescent="0.2">
      <c r="A16" s="20">
        <v>3</v>
      </c>
      <c r="B16" s="20">
        <v>1</v>
      </c>
      <c r="C16" s="20">
        <v>30</v>
      </c>
      <c r="D16" t="s">
        <v>70</v>
      </c>
    </row>
  </sheetData>
  <pageMargins left="0" right="0" top="0.39410000000000006" bottom="0.39410000000000006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J1048576"/>
  <sheetViews>
    <sheetView workbookViewId="0">
      <selection activeCell="B21" sqref="B21"/>
    </sheetView>
  </sheetViews>
  <sheetFormatPr defaultRowHeight="14.45" customHeight="1" x14ac:dyDescent="0.2"/>
  <cols>
    <col min="1" max="1" width="7.375" style="57" customWidth="1"/>
    <col min="2" max="2" width="21.25" style="57" bestFit="1" customWidth="1"/>
    <col min="3" max="3" width="10.75" style="57" customWidth="1"/>
    <col min="4" max="4" width="10.75" style="61" customWidth="1"/>
    <col min="5" max="5" width="17.5" style="57" customWidth="1"/>
    <col min="6" max="6" width="19.75" style="57" customWidth="1"/>
    <col min="7" max="7" width="23.75" style="57" bestFit="1" customWidth="1"/>
    <col min="8" max="8" width="8" style="57" customWidth="1"/>
    <col min="9" max="9" width="12.125" style="57" bestFit="1" customWidth="1"/>
    <col min="10" max="10" width="14.125" style="57" bestFit="1" customWidth="1"/>
    <col min="11" max="11" width="10.75" style="57" customWidth="1"/>
    <col min="12" max="12" width="15.25" style="57" bestFit="1" customWidth="1"/>
    <col min="13" max="13" width="14.125" style="57" bestFit="1" customWidth="1"/>
    <col min="14" max="1024" width="10.75" style="57" customWidth="1"/>
  </cols>
  <sheetData>
    <row r="1" spans="1:9" ht="14.45" customHeight="1" x14ac:dyDescent="0.2">
      <c r="A1" s="56" t="s">
        <v>71</v>
      </c>
      <c r="B1" s="56" t="s">
        <v>72</v>
      </c>
      <c r="D1" s="58" t="s">
        <v>71</v>
      </c>
      <c r="E1" s="56" t="s">
        <v>18</v>
      </c>
      <c r="F1" s="56" t="s">
        <v>22</v>
      </c>
      <c r="G1" s="56" t="s">
        <v>75</v>
      </c>
      <c r="H1" s="57" t="s">
        <v>73</v>
      </c>
      <c r="I1" s="57" t="s">
        <v>76</v>
      </c>
    </row>
    <row r="2" spans="1:9" ht="14.45" customHeight="1" x14ac:dyDescent="0.2">
      <c r="A2" s="59" t="s">
        <v>80</v>
      </c>
      <c r="B2" s="72" t="s">
        <v>99</v>
      </c>
      <c r="D2" s="61" t="s">
        <v>80</v>
      </c>
      <c r="E2" s="59" t="s">
        <v>99</v>
      </c>
      <c r="F2" s="57" t="s">
        <v>103</v>
      </c>
      <c r="H2" s="68"/>
      <c r="I2" s="68"/>
    </row>
    <row r="3" spans="1:9" ht="14.45" customHeight="1" x14ac:dyDescent="0.2">
      <c r="A3" s="59" t="s">
        <v>80</v>
      </c>
      <c r="B3" s="73" t="s">
        <v>105</v>
      </c>
      <c r="D3" s="61" t="s">
        <v>80</v>
      </c>
      <c r="E3" s="59" t="s">
        <v>99</v>
      </c>
      <c r="F3" s="57" t="s">
        <v>104</v>
      </c>
      <c r="H3" s="68"/>
      <c r="I3" s="69"/>
    </row>
    <row r="4" spans="1:9" ht="14.45" customHeight="1" x14ac:dyDescent="0.2">
      <c r="A4" s="59" t="s">
        <v>80</v>
      </c>
      <c r="B4" s="73" t="s">
        <v>83</v>
      </c>
      <c r="D4" s="61" t="s">
        <v>80</v>
      </c>
      <c r="E4" s="59" t="s">
        <v>99</v>
      </c>
      <c r="F4" s="57" t="s">
        <v>100</v>
      </c>
    </row>
    <row r="5" spans="1:9" ht="14.45" customHeight="1" x14ac:dyDescent="0.2">
      <c r="A5" s="59" t="s">
        <v>80</v>
      </c>
      <c r="B5" s="132" t="s">
        <v>111</v>
      </c>
      <c r="D5" s="61" t="s">
        <v>80</v>
      </c>
      <c r="E5" s="59" t="s">
        <v>99</v>
      </c>
      <c r="F5" s="57" t="s">
        <v>102</v>
      </c>
      <c r="H5" s="68"/>
    </row>
    <row r="6" spans="1:9" ht="14.45" customHeight="1" x14ac:dyDescent="0.2">
      <c r="A6" s="59" t="s">
        <v>80</v>
      </c>
      <c r="B6" s="62" t="s">
        <v>81</v>
      </c>
      <c r="D6" s="61" t="s">
        <v>80</v>
      </c>
      <c r="E6" s="59" t="s">
        <v>99</v>
      </c>
      <c r="F6" s="57" t="s">
        <v>101</v>
      </c>
      <c r="H6" s="68"/>
    </row>
    <row r="7" spans="1:9" ht="14.45" customHeight="1" x14ac:dyDescent="0.2">
      <c r="A7" s="59" t="s">
        <v>80</v>
      </c>
      <c r="B7" s="73" t="s">
        <v>82</v>
      </c>
      <c r="D7" s="61" t="s">
        <v>80</v>
      </c>
      <c r="E7" s="59" t="s">
        <v>105</v>
      </c>
      <c r="F7" s="57" t="s">
        <v>110</v>
      </c>
      <c r="H7" s="68"/>
      <c r="I7" s="69"/>
    </row>
    <row r="8" spans="1:9" ht="14.45" customHeight="1" x14ac:dyDescent="0.2">
      <c r="A8" s="59" t="s">
        <v>8</v>
      </c>
      <c r="B8" s="72"/>
      <c r="D8" s="61" t="s">
        <v>80</v>
      </c>
      <c r="E8" s="59" t="s">
        <v>105</v>
      </c>
      <c r="F8" s="57" t="s">
        <v>107</v>
      </c>
      <c r="H8" s="68"/>
      <c r="I8" s="69"/>
    </row>
    <row r="9" spans="1:9" ht="14.45" customHeight="1" x14ac:dyDescent="0.2">
      <c r="A9" s="59" t="s">
        <v>8</v>
      </c>
      <c r="B9" s="62"/>
      <c r="D9" s="61" t="s">
        <v>80</v>
      </c>
      <c r="E9" s="59" t="s">
        <v>105</v>
      </c>
      <c r="F9" s="57" t="s">
        <v>108</v>
      </c>
      <c r="H9" s="68"/>
      <c r="I9" s="69"/>
    </row>
    <row r="10" spans="1:9" ht="14.45" customHeight="1" x14ac:dyDescent="0.2">
      <c r="A10" s="59" t="s">
        <v>8</v>
      </c>
      <c r="B10" s="62"/>
      <c r="D10" s="61" t="s">
        <v>80</v>
      </c>
      <c r="E10" s="59" t="s">
        <v>105</v>
      </c>
      <c r="F10" s="57" t="s">
        <v>106</v>
      </c>
      <c r="H10" s="68"/>
      <c r="I10" s="69"/>
    </row>
    <row r="11" spans="1:9" ht="14.45" customHeight="1" x14ac:dyDescent="0.2">
      <c r="A11" s="59" t="s">
        <v>8</v>
      </c>
      <c r="B11" s="62"/>
      <c r="D11" s="61" t="s">
        <v>80</v>
      </c>
      <c r="E11" s="59" t="s">
        <v>105</v>
      </c>
      <c r="F11" s="57" t="s">
        <v>109</v>
      </c>
      <c r="H11" s="68"/>
      <c r="I11" s="69"/>
    </row>
    <row r="12" spans="1:9" ht="14.45" customHeight="1" x14ac:dyDescent="0.2">
      <c r="A12" s="59" t="s">
        <v>8</v>
      </c>
      <c r="B12" s="72"/>
      <c r="D12" s="61" t="s">
        <v>80</v>
      </c>
      <c r="E12" s="59" t="s">
        <v>83</v>
      </c>
      <c r="F12" s="57" t="s">
        <v>98</v>
      </c>
      <c r="H12" s="68"/>
      <c r="I12" s="69"/>
    </row>
    <row r="13" spans="1:9" ht="14.45" customHeight="1" x14ac:dyDescent="0.2">
      <c r="A13" s="59" t="s">
        <v>8</v>
      </c>
      <c r="B13" s="62"/>
      <c r="D13" s="61" t="s">
        <v>80</v>
      </c>
      <c r="E13" s="59" t="s">
        <v>83</v>
      </c>
      <c r="F13" s="57" t="s">
        <v>96</v>
      </c>
      <c r="H13" s="68"/>
      <c r="I13" s="69"/>
    </row>
    <row r="14" spans="1:9" ht="14.45" customHeight="1" x14ac:dyDescent="0.2">
      <c r="A14" s="59" t="s">
        <v>8</v>
      </c>
      <c r="B14" s="62"/>
      <c r="D14" s="61" t="s">
        <v>80</v>
      </c>
      <c r="E14" s="59" t="s">
        <v>83</v>
      </c>
      <c r="F14" s="57" t="s">
        <v>94</v>
      </c>
      <c r="H14" s="68"/>
      <c r="I14" s="69"/>
    </row>
    <row r="15" spans="1:9" ht="14.45" customHeight="1" x14ac:dyDescent="0.2">
      <c r="A15" s="59"/>
      <c r="B15" s="62"/>
      <c r="D15" s="61" t="s">
        <v>80</v>
      </c>
      <c r="E15" s="59" t="s">
        <v>83</v>
      </c>
      <c r="F15" s="57" t="s">
        <v>97</v>
      </c>
      <c r="H15" s="68"/>
      <c r="I15" s="69"/>
    </row>
    <row r="16" spans="1:9" ht="14.45" customHeight="1" x14ac:dyDescent="0.2">
      <c r="A16" s="59"/>
      <c r="B16" s="62"/>
      <c r="D16" s="61" t="s">
        <v>80</v>
      </c>
      <c r="E16" s="59" t="s">
        <v>83</v>
      </c>
      <c r="F16" s="57" t="s">
        <v>95</v>
      </c>
      <c r="H16" s="68"/>
      <c r="I16" s="69"/>
    </row>
    <row r="17" spans="1:1024" ht="14.45" customHeight="1" x14ac:dyDescent="0.2">
      <c r="A17" s="59"/>
      <c r="B17" s="60"/>
      <c r="D17" s="61" t="s">
        <v>80</v>
      </c>
      <c r="E17" s="59" t="s">
        <v>111</v>
      </c>
      <c r="F17" s="57" t="s">
        <v>114</v>
      </c>
      <c r="H17"/>
      <c r="I17"/>
    </row>
    <row r="18" spans="1:1024" ht="14.45" customHeight="1" x14ac:dyDescent="0.2">
      <c r="A18" s="59"/>
      <c r="B18" s="62"/>
      <c r="D18" s="61" t="s">
        <v>80</v>
      </c>
      <c r="E18" s="59" t="s">
        <v>111</v>
      </c>
      <c r="F18" s="57" t="s">
        <v>116</v>
      </c>
      <c r="H18"/>
      <c r="I18"/>
    </row>
    <row r="19" spans="1:1024" ht="14.45" customHeight="1" x14ac:dyDescent="0.2">
      <c r="A19" s="59"/>
      <c r="B19" s="62"/>
      <c r="D19" s="61" t="s">
        <v>80</v>
      </c>
      <c r="E19" s="59" t="s">
        <v>111</v>
      </c>
      <c r="F19" s="57" t="s">
        <v>112</v>
      </c>
      <c r="H19"/>
      <c r="I19"/>
    </row>
    <row r="20" spans="1:1024" ht="14.45" customHeight="1" x14ac:dyDescent="0.2">
      <c r="A20" s="59"/>
      <c r="B20" s="60"/>
      <c r="D20" s="61" t="s">
        <v>80</v>
      </c>
      <c r="E20" s="59" t="s">
        <v>111</v>
      </c>
      <c r="F20" s="57" t="s">
        <v>113</v>
      </c>
      <c r="H20"/>
      <c r="I20"/>
    </row>
    <row r="21" spans="1:1024" ht="14.45" customHeight="1" x14ac:dyDescent="0.2">
      <c r="A21" s="59"/>
      <c r="B21" s="62"/>
      <c r="D21" s="61" t="s">
        <v>80</v>
      </c>
      <c r="E21" s="59" t="s">
        <v>111</v>
      </c>
      <c r="F21" s="57" t="s">
        <v>115</v>
      </c>
      <c r="H21"/>
      <c r="I21"/>
    </row>
    <row r="22" spans="1:1024" ht="14.45" customHeight="1" x14ac:dyDescent="0.2">
      <c r="A22" s="59"/>
      <c r="B22" s="62"/>
      <c r="D22" s="61" t="s">
        <v>80</v>
      </c>
      <c r="E22" s="59" t="s">
        <v>81</v>
      </c>
      <c r="F22" s="57" t="s">
        <v>88</v>
      </c>
      <c r="H22"/>
      <c r="I22"/>
    </row>
    <row r="23" spans="1:1024" ht="14.45" customHeight="1" x14ac:dyDescent="0.2">
      <c r="A23" s="59"/>
      <c r="D23" s="61" t="s">
        <v>80</v>
      </c>
      <c r="E23" s="59" t="s">
        <v>81</v>
      </c>
      <c r="F23" s="57" t="s">
        <v>87</v>
      </c>
    </row>
    <row r="24" spans="1:1024" ht="14.45" customHeight="1" x14ac:dyDescent="0.2">
      <c r="A24" s="59"/>
      <c r="D24" s="61" t="s">
        <v>80</v>
      </c>
      <c r="E24" s="59" t="s">
        <v>81</v>
      </c>
      <c r="F24" s="57" t="s">
        <v>86</v>
      </c>
    </row>
    <row r="25" spans="1:1024" ht="14.45" customHeight="1" x14ac:dyDescent="0.2">
      <c r="A25" s="59"/>
      <c r="D25" s="61" t="s">
        <v>80</v>
      </c>
      <c r="E25" s="59" t="s">
        <v>81</v>
      </c>
      <c r="F25" s="57" t="s">
        <v>84</v>
      </c>
    </row>
    <row r="26" spans="1:1024" ht="14.45" customHeight="1" x14ac:dyDescent="0.2">
      <c r="A26" s="59"/>
      <c r="D26" s="61" t="s">
        <v>80</v>
      </c>
      <c r="E26" s="59" t="s">
        <v>81</v>
      </c>
      <c r="F26" s="57" t="s">
        <v>85</v>
      </c>
    </row>
    <row r="27" spans="1:1024" ht="14.45" customHeight="1" x14ac:dyDescent="0.2">
      <c r="A27" s="59"/>
      <c r="D27" s="61" t="s">
        <v>80</v>
      </c>
      <c r="E27" s="59" t="s">
        <v>82</v>
      </c>
      <c r="F27" s="57" t="s">
        <v>93</v>
      </c>
      <c r="H27" s="68"/>
      <c r="I27" s="69"/>
    </row>
    <row r="28" spans="1:1024" ht="14.45" customHeight="1" x14ac:dyDescent="0.2">
      <c r="A28" s="59"/>
      <c r="D28" s="61" t="s">
        <v>80</v>
      </c>
      <c r="E28" s="59" t="s">
        <v>82</v>
      </c>
      <c r="F28" s="57" t="s">
        <v>89</v>
      </c>
      <c r="H28"/>
      <c r="I28"/>
    </row>
    <row r="29" spans="1:1024" ht="14.45" customHeight="1" x14ac:dyDescent="0.2">
      <c r="A29" s="59"/>
      <c r="D29" s="61" t="s">
        <v>80</v>
      </c>
      <c r="E29" s="59" t="s">
        <v>82</v>
      </c>
      <c r="F29" s="57" t="s">
        <v>92</v>
      </c>
      <c r="H29" s="68"/>
      <c r="I29" s="69"/>
    </row>
    <row r="30" spans="1:1024" ht="14.45" customHeight="1" x14ac:dyDescent="0.2">
      <c r="A30" s="59"/>
      <c r="D30" s="61" t="s">
        <v>80</v>
      </c>
      <c r="E30" s="59" t="s">
        <v>82</v>
      </c>
      <c r="F30" s="57" t="s">
        <v>91</v>
      </c>
      <c r="H30"/>
      <c r="I30"/>
      <c r="AMI30"/>
      <c r="AMJ30"/>
    </row>
    <row r="31" spans="1:1024" ht="14.45" customHeight="1" x14ac:dyDescent="0.2">
      <c r="A31" s="59"/>
      <c r="D31" s="61" t="s">
        <v>80</v>
      </c>
      <c r="E31" s="59" t="s">
        <v>82</v>
      </c>
      <c r="F31" s="57" t="s">
        <v>90</v>
      </c>
      <c r="H31"/>
      <c r="I31"/>
      <c r="AMI31"/>
      <c r="AMJ31"/>
    </row>
    <row r="32" spans="1:1024" ht="14.45" customHeight="1" x14ac:dyDescent="0.2">
      <c r="A32" s="59"/>
      <c r="E32" s="59"/>
      <c r="AMI32"/>
      <c r="AMJ32"/>
    </row>
    <row r="33" spans="1:1024" ht="14.45" customHeight="1" x14ac:dyDescent="0.2">
      <c r="A33" s="59"/>
      <c r="E33" s="59"/>
      <c r="H33"/>
      <c r="I33"/>
      <c r="AMI33"/>
      <c r="AMJ33"/>
    </row>
    <row r="34" spans="1:1024" ht="14.45" customHeight="1" x14ac:dyDescent="0.2">
      <c r="A34" s="59"/>
      <c r="E34" s="59"/>
      <c r="H34"/>
      <c r="I34"/>
      <c r="AMI34"/>
      <c r="AMJ34"/>
    </row>
    <row r="35" spans="1:1024" ht="14.45" customHeight="1" x14ac:dyDescent="0.2">
      <c r="A35" s="59"/>
      <c r="E35" s="59"/>
      <c r="H35" s="68"/>
      <c r="I35" s="69"/>
      <c r="AMI35"/>
      <c r="AMJ35"/>
    </row>
    <row r="36" spans="1:1024" ht="14.45" customHeight="1" x14ac:dyDescent="0.2">
      <c r="A36" s="59"/>
      <c r="E36" s="59"/>
      <c r="H36" s="68"/>
      <c r="I36" s="69"/>
      <c r="AMI36"/>
      <c r="AMJ36"/>
    </row>
    <row r="37" spans="1:1024" ht="14.45" customHeight="1" x14ac:dyDescent="0.2">
      <c r="A37" s="59"/>
      <c r="E37" s="59"/>
      <c r="H37" s="68"/>
      <c r="I37" s="69"/>
      <c r="AMI37"/>
      <c r="AMJ37"/>
    </row>
    <row r="38" spans="1:1024" ht="14.45" customHeight="1" x14ac:dyDescent="0.2">
      <c r="A38" s="59"/>
      <c r="E38" s="59"/>
      <c r="H38" s="68"/>
      <c r="I38" s="69"/>
      <c r="AMI38"/>
      <c r="AMJ38"/>
    </row>
    <row r="39" spans="1:1024" ht="14.45" customHeight="1" x14ac:dyDescent="0.2">
      <c r="A39" s="59"/>
      <c r="E39" s="59"/>
      <c r="H39"/>
      <c r="I39"/>
      <c r="AMI39"/>
      <c r="AMJ39"/>
    </row>
    <row r="40" spans="1:1024" ht="14.45" customHeight="1" x14ac:dyDescent="0.2">
      <c r="A40" s="59"/>
      <c r="E40" s="59"/>
      <c r="H40"/>
      <c r="I40"/>
      <c r="AMI40"/>
      <c r="AMJ40"/>
    </row>
    <row r="41" spans="1:1024" ht="14.45" customHeight="1" x14ac:dyDescent="0.2">
      <c r="A41" s="59"/>
      <c r="E41" s="59"/>
      <c r="H41"/>
      <c r="I41"/>
      <c r="AMI41"/>
      <c r="AMJ41"/>
    </row>
    <row r="42" spans="1:1024" ht="14.45" customHeight="1" x14ac:dyDescent="0.2">
      <c r="A42" s="59"/>
      <c r="E42" s="59"/>
      <c r="H42"/>
      <c r="I42"/>
      <c r="AMI42"/>
      <c r="AMJ42"/>
    </row>
    <row r="43" spans="1:1024" ht="14.45" customHeight="1" x14ac:dyDescent="0.2">
      <c r="A43" s="59"/>
      <c r="E43" s="59"/>
      <c r="H43"/>
      <c r="I43"/>
      <c r="AMI43"/>
      <c r="AMJ43"/>
    </row>
    <row r="44" spans="1:1024" ht="14.45" customHeight="1" x14ac:dyDescent="0.2">
      <c r="A44" s="59"/>
      <c r="E44" s="59"/>
      <c r="H44" s="68"/>
      <c r="I44" s="69"/>
    </row>
    <row r="45" spans="1:1024" ht="14.45" customHeight="1" x14ac:dyDescent="0.2">
      <c r="A45" s="59"/>
      <c r="E45" s="59"/>
      <c r="H45" s="68"/>
      <c r="I45" s="69"/>
      <c r="AMI45"/>
      <c r="AMJ45"/>
    </row>
    <row r="46" spans="1:1024" ht="14.45" customHeight="1" x14ac:dyDescent="0.2">
      <c r="A46" s="59"/>
      <c r="E46" s="59"/>
      <c r="H46" s="68"/>
      <c r="I46" s="69"/>
      <c r="AMI46"/>
      <c r="AMJ46"/>
    </row>
    <row r="47" spans="1:1024" ht="14.45" customHeight="1" x14ac:dyDescent="0.2">
      <c r="A47" s="59"/>
      <c r="E47" s="59"/>
      <c r="H47"/>
      <c r="I47"/>
      <c r="AMI47"/>
      <c r="AMJ47"/>
    </row>
    <row r="48" spans="1:1024" ht="14.45" customHeight="1" x14ac:dyDescent="0.2">
      <c r="A48" s="59"/>
      <c r="E48" s="59"/>
      <c r="H48"/>
      <c r="I48"/>
      <c r="AMI48"/>
      <c r="AMJ48"/>
    </row>
    <row r="49" spans="1:1024" ht="14.45" customHeight="1" x14ac:dyDescent="0.2">
      <c r="A49" s="59"/>
      <c r="E49" s="59"/>
      <c r="H49"/>
      <c r="I49"/>
      <c r="AMI49"/>
      <c r="AMJ49"/>
    </row>
    <row r="50" spans="1:1024" ht="14.45" customHeight="1" x14ac:dyDescent="0.2">
      <c r="A50" s="59"/>
      <c r="E50" s="59"/>
      <c r="H50"/>
      <c r="I50"/>
      <c r="AMI50"/>
      <c r="AMJ50"/>
    </row>
    <row r="51" spans="1:1024" ht="14.45" customHeight="1" x14ac:dyDescent="0.2">
      <c r="A51" s="59"/>
      <c r="E51" s="59"/>
      <c r="H51"/>
      <c r="I51"/>
      <c r="AMI51"/>
      <c r="AMJ51"/>
    </row>
    <row r="52" spans="1:1024" ht="14.45" customHeight="1" x14ac:dyDescent="0.2">
      <c r="A52" s="59"/>
      <c r="E52" s="59"/>
      <c r="H52"/>
      <c r="I52"/>
      <c r="AMI52"/>
      <c r="AMJ52"/>
    </row>
    <row r="53" spans="1:1024" ht="14.45" customHeight="1" x14ac:dyDescent="0.2">
      <c r="A53" s="59"/>
      <c r="E53" s="59"/>
      <c r="H53"/>
      <c r="I53"/>
      <c r="AMI53"/>
      <c r="AMJ53"/>
    </row>
    <row r="54" spans="1:1024" ht="14.45" customHeight="1" x14ac:dyDescent="0.2">
      <c r="A54" s="59"/>
      <c r="E54" s="59"/>
      <c r="H54"/>
      <c r="I54"/>
      <c r="AMI54"/>
      <c r="AMJ54"/>
    </row>
    <row r="55" spans="1:1024" ht="14.45" customHeight="1" x14ac:dyDescent="0.2">
      <c r="A55" s="59"/>
      <c r="E55" s="59"/>
      <c r="H55"/>
      <c r="I55"/>
      <c r="AMG55"/>
      <c r="AMH55"/>
      <c r="AMI55"/>
      <c r="AMJ55"/>
    </row>
    <row r="56" spans="1:1024" ht="14.45" customHeight="1" x14ac:dyDescent="0.2">
      <c r="A56" s="59"/>
      <c r="E56" s="59"/>
      <c r="H56"/>
      <c r="I56"/>
      <c r="AMG56"/>
      <c r="AMH56"/>
      <c r="AMI56"/>
      <c r="AMJ56"/>
    </row>
    <row r="57" spans="1:1024" ht="14.45" customHeight="1" x14ac:dyDescent="0.2">
      <c r="A57" s="59"/>
      <c r="E57" s="59"/>
      <c r="H57"/>
      <c r="I57"/>
      <c r="AMI57"/>
      <c r="AMJ57"/>
    </row>
    <row r="58" spans="1:1024" ht="14.45" customHeight="1" x14ac:dyDescent="0.2">
      <c r="A58" s="59"/>
      <c r="E58" s="59"/>
      <c r="H58"/>
      <c r="I58"/>
      <c r="AMI58"/>
      <c r="AMJ58"/>
    </row>
    <row r="59" spans="1:1024" ht="14.45" customHeight="1" x14ac:dyDescent="0.2">
      <c r="A59" s="59"/>
      <c r="E59" s="59"/>
      <c r="H59"/>
      <c r="I59"/>
      <c r="AMI59"/>
      <c r="AMJ59"/>
    </row>
    <row r="60" spans="1:1024" ht="14.45" customHeight="1" x14ac:dyDescent="0.2">
      <c r="A60" s="59"/>
      <c r="E60" s="59"/>
      <c r="H60"/>
      <c r="I60"/>
      <c r="AMI60"/>
      <c r="AMJ60"/>
    </row>
    <row r="61" spans="1:1024" ht="14.45" customHeight="1" x14ac:dyDescent="0.2">
      <c r="A61" s="59"/>
      <c r="E61" s="59"/>
      <c r="H61"/>
      <c r="I61"/>
      <c r="AMI61"/>
      <c r="AMJ61"/>
    </row>
    <row r="62" spans="1:1024" ht="14.45" customHeight="1" x14ac:dyDescent="0.2">
      <c r="A62" s="59"/>
      <c r="E62" s="59"/>
      <c r="H62"/>
      <c r="I62"/>
      <c r="AMI62"/>
      <c r="AMJ62"/>
    </row>
    <row r="63" spans="1:1024" ht="14.45" customHeight="1" x14ac:dyDescent="0.2">
      <c r="A63" s="59"/>
      <c r="E63" s="59"/>
      <c r="H63"/>
      <c r="I63"/>
      <c r="AMI63"/>
      <c r="AMJ63"/>
    </row>
    <row r="64" spans="1:1024" ht="14.45" customHeight="1" x14ac:dyDescent="0.2">
      <c r="A64" s="59"/>
      <c r="E64" s="59"/>
      <c r="H64"/>
      <c r="I64"/>
      <c r="AMI64"/>
      <c r="AMJ64"/>
    </row>
    <row r="65" spans="1:1024" ht="14.45" customHeight="1" x14ac:dyDescent="0.2">
      <c r="A65" s="59"/>
      <c r="E65" s="59"/>
      <c r="H65"/>
      <c r="I65"/>
      <c r="AMI65"/>
      <c r="AMJ65"/>
    </row>
    <row r="66" spans="1:1024" ht="14.45" customHeight="1" x14ac:dyDescent="0.2">
      <c r="A66" s="59"/>
      <c r="E66" s="59"/>
      <c r="H66"/>
      <c r="I66"/>
      <c r="AMI66"/>
      <c r="AMJ66"/>
    </row>
    <row r="67" spans="1:1024" ht="14.45" customHeight="1" x14ac:dyDescent="0.2">
      <c r="A67" s="59"/>
      <c r="E67" s="59"/>
      <c r="G67"/>
      <c r="H67"/>
      <c r="I67"/>
      <c r="AMI67"/>
      <c r="AMJ67"/>
    </row>
    <row r="68" spans="1:1024" ht="14.45" customHeight="1" x14ac:dyDescent="0.2">
      <c r="A68" s="59"/>
      <c r="E68" s="59"/>
      <c r="H68"/>
      <c r="I68"/>
      <c r="AMI68"/>
      <c r="AMJ68"/>
    </row>
    <row r="69" spans="1:1024" ht="14.45" customHeight="1" x14ac:dyDescent="0.2">
      <c r="A69" s="59"/>
      <c r="E69" s="59"/>
      <c r="H69"/>
      <c r="I69"/>
      <c r="AMI69"/>
      <c r="AMJ69"/>
    </row>
    <row r="70" spans="1:1024" ht="14.45" customHeight="1" x14ac:dyDescent="0.2">
      <c r="A70" s="59"/>
      <c r="E70" s="59"/>
      <c r="H70"/>
      <c r="I70"/>
      <c r="AMI70"/>
      <c r="AMJ70"/>
    </row>
    <row r="71" spans="1:1024" ht="14.45" customHeight="1" x14ac:dyDescent="0.2">
      <c r="A71" s="59"/>
      <c r="E71" s="59"/>
      <c r="H71"/>
      <c r="I71"/>
      <c r="AMI71"/>
      <c r="AMJ71"/>
    </row>
    <row r="72" spans="1:1024" ht="14.45" customHeight="1" x14ac:dyDescent="0.2">
      <c r="A72" s="59"/>
      <c r="E72" s="59"/>
      <c r="H72"/>
      <c r="I72"/>
      <c r="AMI72"/>
      <c r="AMJ72"/>
    </row>
    <row r="73" spans="1:1024" ht="14.45" customHeight="1" x14ac:dyDescent="0.2">
      <c r="A73" s="59"/>
      <c r="E73" s="59"/>
      <c r="H73"/>
      <c r="I73"/>
      <c r="AMI73"/>
      <c r="AMJ73"/>
    </row>
    <row r="74" spans="1:1024" ht="14.45" customHeight="1" x14ac:dyDescent="0.2">
      <c r="A74" s="59"/>
      <c r="E74" s="59"/>
      <c r="H74"/>
      <c r="I74"/>
      <c r="AMG74"/>
      <c r="AMH74"/>
      <c r="AMI74"/>
      <c r="AMJ74"/>
    </row>
    <row r="75" spans="1:1024" ht="14.45" customHeight="1" x14ac:dyDescent="0.2">
      <c r="A75" s="59"/>
      <c r="E75" s="59"/>
      <c r="H75"/>
      <c r="I75"/>
      <c r="AMG75"/>
      <c r="AMH75"/>
      <c r="AMI75"/>
      <c r="AMJ75"/>
    </row>
    <row r="76" spans="1:1024" ht="14.45" customHeight="1" x14ac:dyDescent="0.2">
      <c r="A76" s="59"/>
      <c r="E76" s="59"/>
      <c r="H76"/>
      <c r="I76"/>
      <c r="AMI76"/>
      <c r="AMJ76"/>
    </row>
    <row r="77" spans="1:1024" ht="14.45" customHeight="1" x14ac:dyDescent="0.2">
      <c r="A77" s="59"/>
      <c r="E77" s="59"/>
      <c r="H77"/>
      <c r="I77"/>
      <c r="AMI77"/>
      <c r="AMJ77"/>
    </row>
    <row r="78" spans="1:1024" ht="14.45" customHeight="1" x14ac:dyDescent="0.2">
      <c r="A78" s="59"/>
      <c r="E78" s="59"/>
      <c r="H78"/>
      <c r="I78"/>
      <c r="AMI78"/>
      <c r="AMJ78"/>
    </row>
    <row r="79" spans="1:1024" ht="14.45" customHeight="1" x14ac:dyDescent="0.2">
      <c r="A79" s="59"/>
      <c r="E79" s="59"/>
      <c r="H79"/>
      <c r="I79"/>
      <c r="AMI79"/>
      <c r="AMJ79"/>
    </row>
    <row r="80" spans="1:1024" ht="14.45" customHeight="1" x14ac:dyDescent="0.2">
      <c r="E80" s="59"/>
      <c r="H80"/>
      <c r="I80"/>
      <c r="AMI80"/>
      <c r="AMJ80"/>
    </row>
    <row r="81" spans="5:1024" ht="14.45" customHeight="1" x14ac:dyDescent="0.2">
      <c r="E81" s="59"/>
      <c r="H81"/>
      <c r="I81"/>
      <c r="AMI81"/>
      <c r="AMJ81"/>
    </row>
    <row r="82" spans="5:1024" ht="14.45" customHeight="1" x14ac:dyDescent="0.2">
      <c r="E82" s="59"/>
      <c r="H82"/>
      <c r="I82"/>
      <c r="AMI82"/>
      <c r="AMJ82"/>
    </row>
    <row r="83" spans="5:1024" ht="14.45" customHeight="1" x14ac:dyDescent="0.2">
      <c r="E83" s="59"/>
      <c r="H83"/>
      <c r="I83"/>
      <c r="AMI83"/>
      <c r="AMJ83"/>
    </row>
    <row r="84" spans="5:1024" ht="14.45" customHeight="1" x14ac:dyDescent="0.2">
      <c r="E84" s="59"/>
      <c r="H84"/>
      <c r="I84"/>
      <c r="AMI84"/>
      <c r="AMJ84"/>
    </row>
    <row r="85" spans="5:1024" ht="14.45" customHeight="1" x14ac:dyDescent="0.2">
      <c r="E85" s="59"/>
      <c r="H85"/>
      <c r="I85"/>
      <c r="AMI85"/>
      <c r="AMJ85"/>
    </row>
    <row r="86" spans="5:1024" ht="14.45" customHeight="1" x14ac:dyDescent="0.2">
      <c r="E86" s="59"/>
      <c r="H86"/>
      <c r="I86"/>
      <c r="AMI86"/>
      <c r="AMJ86"/>
    </row>
    <row r="87" spans="5:1024" ht="14.45" customHeight="1" x14ac:dyDescent="0.2">
      <c r="E87" s="59"/>
    </row>
    <row r="88" spans="5:1024" ht="14.45" customHeight="1" x14ac:dyDescent="0.2">
      <c r="E88" s="59"/>
    </row>
    <row r="89" spans="5:1024" ht="14.45" customHeight="1" x14ac:dyDescent="0.2">
      <c r="E89" s="59"/>
    </row>
    <row r="90" spans="5:1024" ht="14.45" customHeight="1" x14ac:dyDescent="0.2">
      <c r="E90" s="59"/>
    </row>
    <row r="91" spans="5:1024" ht="14.45" customHeight="1" x14ac:dyDescent="0.2">
      <c r="E91" s="59"/>
    </row>
    <row r="92" spans="5:1024" ht="14.45" customHeight="1" x14ac:dyDescent="0.2">
      <c r="E92" s="59"/>
    </row>
    <row r="93" spans="5:1024" ht="14.45" customHeight="1" x14ac:dyDescent="0.2">
      <c r="E93" s="59"/>
    </row>
    <row r="94" spans="5:1024" ht="14.45" customHeight="1" x14ac:dyDescent="0.2">
      <c r="E94" s="59"/>
    </row>
    <row r="95" spans="5:1024" ht="14.45" customHeight="1" x14ac:dyDescent="0.2">
      <c r="E95" s="59"/>
    </row>
    <row r="96" spans="5:1024" ht="14.45" customHeight="1" x14ac:dyDescent="0.2">
      <c r="E96" s="59"/>
    </row>
    <row r="97" spans="5:5" ht="14.45" customHeight="1" x14ac:dyDescent="0.2">
      <c r="E97" s="59"/>
    </row>
    <row r="98" spans="5:5" ht="14.45" customHeight="1" x14ac:dyDescent="0.2">
      <c r="E98" s="59"/>
    </row>
    <row r="99" spans="5:5" ht="14.45" customHeight="1" x14ac:dyDescent="0.2">
      <c r="E99" s="59"/>
    </row>
    <row r="100" spans="5:5" ht="14.45" customHeight="1" x14ac:dyDescent="0.2">
      <c r="E100" s="59"/>
    </row>
    <row r="101" spans="5:5" ht="14.45" customHeight="1" x14ac:dyDescent="0.2">
      <c r="E101" s="59"/>
    </row>
    <row r="102" spans="5:5" ht="14.45" customHeight="1" x14ac:dyDescent="0.2">
      <c r="E102" s="59"/>
    </row>
    <row r="103" spans="5:5" ht="14.45" customHeight="1" x14ac:dyDescent="0.2">
      <c r="E103" s="59"/>
    </row>
    <row r="104" spans="5:5" ht="14.45" customHeight="1" x14ac:dyDescent="0.2">
      <c r="E104" s="59"/>
    </row>
    <row r="105" spans="5:5" ht="14.45" customHeight="1" x14ac:dyDescent="0.2">
      <c r="E105" s="59"/>
    </row>
    <row r="106" spans="5:5" ht="14.45" customHeight="1" x14ac:dyDescent="0.2">
      <c r="E106" s="59"/>
    </row>
    <row r="107" spans="5:5" ht="14.45" customHeight="1" x14ac:dyDescent="0.2">
      <c r="E107" s="59"/>
    </row>
    <row r="108" spans="5:5" ht="14.45" customHeight="1" x14ac:dyDescent="0.2">
      <c r="E108" s="59"/>
    </row>
    <row r="109" spans="5:5" ht="14.45" customHeight="1" x14ac:dyDescent="0.2">
      <c r="E109" s="59"/>
    </row>
    <row r="110" spans="5:5" ht="14.45" customHeight="1" x14ac:dyDescent="0.2">
      <c r="E110" s="59"/>
    </row>
    <row r="111" spans="5:5" ht="14.45" customHeight="1" x14ac:dyDescent="0.2">
      <c r="E111" s="59"/>
    </row>
    <row r="112" spans="5:5" ht="14.45" customHeight="1" x14ac:dyDescent="0.2">
      <c r="E112" s="59"/>
    </row>
    <row r="113" spans="5:9" ht="14.45" customHeight="1" x14ac:dyDescent="0.2">
      <c r="E113" s="59"/>
      <c r="H113"/>
      <c r="I113"/>
    </row>
    <row r="114" spans="5:9" ht="14.45" customHeight="1" x14ac:dyDescent="0.2">
      <c r="E114" s="59"/>
      <c r="H114"/>
      <c r="I114"/>
    </row>
    <row r="115" spans="5:9" ht="14.45" customHeight="1" x14ac:dyDescent="0.2">
      <c r="E115" s="59"/>
      <c r="H115"/>
      <c r="I115"/>
    </row>
    <row r="116" spans="5:9" ht="14.45" customHeight="1" x14ac:dyDescent="0.2">
      <c r="E116" s="59"/>
      <c r="H116"/>
      <c r="I116"/>
    </row>
    <row r="117" spans="5:9" ht="14.45" customHeight="1" x14ac:dyDescent="0.2">
      <c r="E117" s="59"/>
      <c r="H117"/>
      <c r="I117"/>
    </row>
    <row r="118" spans="5:9" ht="14.45" customHeight="1" x14ac:dyDescent="0.2">
      <c r="E118" s="59"/>
      <c r="H118"/>
      <c r="I118"/>
    </row>
    <row r="119" spans="5:9" ht="14.45" customHeight="1" x14ac:dyDescent="0.2">
      <c r="E119" s="59"/>
      <c r="H119"/>
      <c r="I119"/>
    </row>
    <row r="120" spans="5:9" ht="14.45" customHeight="1" x14ac:dyDescent="0.2">
      <c r="E120" s="59"/>
      <c r="H120"/>
      <c r="I120"/>
    </row>
    <row r="121" spans="5:9" ht="14.45" customHeight="1" x14ac:dyDescent="0.2">
      <c r="E121" s="59"/>
      <c r="H121"/>
      <c r="I121"/>
    </row>
    <row r="122" spans="5:9" ht="14.45" customHeight="1" x14ac:dyDescent="0.2">
      <c r="E122" s="59"/>
      <c r="H122"/>
      <c r="I122"/>
    </row>
    <row r="123" spans="5:9" ht="14.45" customHeight="1" x14ac:dyDescent="0.2">
      <c r="E123" s="59"/>
      <c r="H123"/>
      <c r="I123"/>
    </row>
    <row r="124" spans="5:9" ht="14.45" customHeight="1" x14ac:dyDescent="0.2">
      <c r="E124" s="59"/>
      <c r="H124"/>
      <c r="I124"/>
    </row>
    <row r="125" spans="5:9" ht="14.45" customHeight="1" x14ac:dyDescent="0.2">
      <c r="E125" s="59"/>
      <c r="H125"/>
      <c r="I125"/>
    </row>
    <row r="126" spans="5:9" ht="14.45" customHeight="1" x14ac:dyDescent="0.2">
      <c r="E126" s="59"/>
      <c r="H126"/>
      <c r="I126"/>
    </row>
    <row r="127" spans="5:9" ht="14.45" customHeight="1" x14ac:dyDescent="0.2">
      <c r="E127" s="59"/>
      <c r="H127"/>
      <c r="I127"/>
    </row>
    <row r="128" spans="5:9" ht="14.45" customHeight="1" x14ac:dyDescent="0.2">
      <c r="E128" s="59"/>
      <c r="H128"/>
      <c r="I128"/>
    </row>
    <row r="129" spans="5:9" ht="14.45" customHeight="1" x14ac:dyDescent="0.2">
      <c r="E129" s="59"/>
      <c r="H129"/>
      <c r="I129"/>
    </row>
    <row r="130" spans="5:9" ht="14.45" customHeight="1" x14ac:dyDescent="0.2">
      <c r="E130" s="59"/>
      <c r="H130"/>
      <c r="I130"/>
    </row>
    <row r="131" spans="5:9" ht="14.45" customHeight="1" x14ac:dyDescent="0.2">
      <c r="E131" s="59"/>
    </row>
    <row r="132" spans="5:9" ht="14.45" customHeight="1" x14ac:dyDescent="0.2">
      <c r="E132" s="59"/>
    </row>
    <row r="133" spans="5:9" ht="14.45" customHeight="1" x14ac:dyDescent="0.2">
      <c r="E133" s="59"/>
    </row>
    <row r="134" spans="5:9" ht="14.45" customHeight="1" x14ac:dyDescent="0.2">
      <c r="E134" s="59"/>
    </row>
    <row r="135" spans="5:9" ht="14.45" customHeight="1" x14ac:dyDescent="0.2">
      <c r="E135" s="59"/>
    </row>
    <row r="136" spans="5:9" ht="14.45" customHeight="1" x14ac:dyDescent="0.2">
      <c r="E136" s="59"/>
    </row>
    <row r="137" spans="5:9" ht="14.45" customHeight="1" x14ac:dyDescent="0.2">
      <c r="E137" s="59"/>
    </row>
    <row r="138" spans="5:9" ht="14.45" customHeight="1" x14ac:dyDescent="0.2">
      <c r="E138" s="59"/>
    </row>
    <row r="139" spans="5:9" ht="14.45" customHeight="1" x14ac:dyDescent="0.2">
      <c r="E139" s="59"/>
    </row>
    <row r="140" spans="5:9" ht="14.45" customHeight="1" x14ac:dyDescent="0.2">
      <c r="E140" s="59"/>
    </row>
    <row r="141" spans="5:9" ht="14.45" customHeight="1" x14ac:dyDescent="0.2">
      <c r="E141" s="59"/>
    </row>
    <row r="142" spans="5:9" ht="14.45" customHeight="1" x14ac:dyDescent="0.2">
      <c r="E142" s="59"/>
    </row>
    <row r="143" spans="5:9" ht="14.45" customHeight="1" x14ac:dyDescent="0.2">
      <c r="E143" s="59"/>
    </row>
    <row r="144" spans="5:9" ht="14.45" customHeight="1" x14ac:dyDescent="0.2">
      <c r="E144" s="59"/>
    </row>
    <row r="145" spans="5:1024" ht="14.45" customHeight="1" x14ac:dyDescent="0.2">
      <c r="E145" s="59"/>
      <c r="H145"/>
      <c r="I145"/>
      <c r="AMI145"/>
      <c r="AMJ145"/>
    </row>
    <row r="146" spans="5:1024" ht="14.45" customHeight="1" x14ac:dyDescent="0.2">
      <c r="E146" s="59"/>
      <c r="H146"/>
      <c r="I146"/>
      <c r="AMI146"/>
      <c r="AMJ146"/>
    </row>
    <row r="147" spans="5:1024" ht="14.45" customHeight="1" x14ac:dyDescent="0.2">
      <c r="E147" s="59"/>
      <c r="H147"/>
      <c r="I147"/>
      <c r="AMI147"/>
      <c r="AMJ147"/>
    </row>
    <row r="148" spans="5:1024" ht="14.45" customHeight="1" x14ac:dyDescent="0.2">
      <c r="E148" s="59"/>
      <c r="H148"/>
      <c r="I148"/>
      <c r="AMI148"/>
      <c r="AMJ148"/>
    </row>
    <row r="149" spans="5:1024" ht="14.45" customHeight="1" x14ac:dyDescent="0.2">
      <c r="E149" s="59"/>
      <c r="H149"/>
      <c r="I149"/>
      <c r="AMI149"/>
      <c r="AMJ149"/>
    </row>
    <row r="150" spans="5:1024" ht="14.45" customHeight="1" x14ac:dyDescent="0.2">
      <c r="E150" s="59"/>
      <c r="H150"/>
      <c r="I150"/>
      <c r="AMI150"/>
      <c r="AMJ150"/>
    </row>
    <row r="151" spans="5:1024" ht="14.45" customHeight="1" x14ac:dyDescent="0.2">
      <c r="E151" s="59"/>
      <c r="H151"/>
      <c r="I151"/>
      <c r="AMI151"/>
      <c r="AMJ151"/>
    </row>
    <row r="152" spans="5:1024" ht="14.45" customHeight="1" x14ac:dyDescent="0.2">
      <c r="E152" s="59"/>
      <c r="H152"/>
      <c r="I152"/>
      <c r="AMI152"/>
      <c r="AMJ152"/>
    </row>
    <row r="153" spans="5:1024" ht="14.45" customHeight="1" x14ac:dyDescent="0.2">
      <c r="E153" s="59"/>
      <c r="H153"/>
      <c r="I153"/>
      <c r="AMI153"/>
      <c r="AMJ153"/>
    </row>
    <row r="154" spans="5:1024" ht="14.45" customHeight="1" x14ac:dyDescent="0.2">
      <c r="E154" s="59"/>
      <c r="H154"/>
      <c r="I154"/>
      <c r="AMI154"/>
      <c r="AMJ154"/>
    </row>
    <row r="155" spans="5:1024" ht="14.45" customHeight="1" x14ac:dyDescent="0.2">
      <c r="E155" s="59"/>
      <c r="H155"/>
      <c r="I155"/>
      <c r="AMI155"/>
      <c r="AMJ155"/>
    </row>
    <row r="156" spans="5:1024" ht="14.45" customHeight="1" x14ac:dyDescent="0.2">
      <c r="E156" s="59"/>
      <c r="H156"/>
      <c r="I156"/>
      <c r="AMI156"/>
      <c r="AMJ156"/>
    </row>
    <row r="157" spans="5:1024" ht="14.45" customHeight="1" x14ac:dyDescent="0.2">
      <c r="E157" s="59"/>
      <c r="H157"/>
      <c r="I157"/>
      <c r="AMI157"/>
      <c r="AMJ157"/>
    </row>
    <row r="158" spans="5:1024" ht="14.45" customHeight="1" x14ac:dyDescent="0.2">
      <c r="E158" s="59"/>
      <c r="H158"/>
      <c r="I158"/>
      <c r="AMI158"/>
      <c r="AMJ158"/>
    </row>
    <row r="159" spans="5:1024" ht="14.45" customHeight="1" x14ac:dyDescent="0.2">
      <c r="E159" s="59"/>
      <c r="H159"/>
      <c r="I159"/>
      <c r="AMI159"/>
      <c r="AMJ159"/>
    </row>
    <row r="160" spans="5:1024" ht="14.45" customHeight="1" x14ac:dyDescent="0.2">
      <c r="E160" s="59"/>
      <c r="H160"/>
      <c r="I160"/>
      <c r="AMI160"/>
      <c r="AMJ160"/>
    </row>
    <row r="161" spans="5:1024" ht="14.45" customHeight="1" x14ac:dyDescent="0.2">
      <c r="E161" s="59"/>
      <c r="H161"/>
      <c r="I161"/>
      <c r="AMI161"/>
      <c r="AMJ161"/>
    </row>
    <row r="162" spans="5:1024" ht="14.45" customHeight="1" x14ac:dyDescent="0.2">
      <c r="E162" s="59"/>
      <c r="H162"/>
      <c r="I162"/>
      <c r="AMI162"/>
      <c r="AMJ162"/>
    </row>
    <row r="163" spans="5:1024" ht="14.45" customHeight="1" x14ac:dyDescent="0.2">
      <c r="E163" s="59"/>
    </row>
    <row r="164" spans="5:1024" ht="14.45" customHeight="1" x14ac:dyDescent="0.2">
      <c r="E164" s="59"/>
    </row>
    <row r="165" spans="5:1024" ht="14.45" customHeight="1" x14ac:dyDescent="0.2">
      <c r="E165" s="59"/>
    </row>
    <row r="166" spans="5:1024" ht="14.45" customHeight="1" x14ac:dyDescent="0.2">
      <c r="E166" s="59"/>
    </row>
    <row r="167" spans="5:1024" ht="14.45" customHeight="1" x14ac:dyDescent="0.2">
      <c r="E167" s="59"/>
      <c r="H167"/>
      <c r="I167"/>
      <c r="AMI167"/>
      <c r="AMJ167"/>
    </row>
    <row r="168" spans="5:1024" ht="14.45" customHeight="1" x14ac:dyDescent="0.2">
      <c r="E168" s="59"/>
      <c r="H168"/>
      <c r="I168"/>
      <c r="AMI168"/>
      <c r="AMJ168"/>
    </row>
    <row r="169" spans="5:1024" ht="14.45" customHeight="1" x14ac:dyDescent="0.2">
      <c r="E169" s="59"/>
      <c r="H169"/>
      <c r="I169"/>
      <c r="AMI169"/>
      <c r="AMJ169"/>
    </row>
    <row r="170" spans="5:1024" ht="14.45" customHeight="1" x14ac:dyDescent="0.2">
      <c r="E170" s="59"/>
      <c r="H170"/>
      <c r="I170"/>
      <c r="AMI170"/>
      <c r="AMJ170"/>
    </row>
    <row r="171" spans="5:1024" ht="14.45" customHeight="1" x14ac:dyDescent="0.2">
      <c r="E171" s="59"/>
      <c r="H171"/>
      <c r="I171"/>
      <c r="AMI171"/>
      <c r="AMJ171"/>
    </row>
    <row r="172" spans="5:1024" ht="14.45" customHeight="1" x14ac:dyDescent="0.2">
      <c r="E172" s="59"/>
      <c r="H172"/>
      <c r="I172"/>
      <c r="AMI172"/>
      <c r="AMJ172"/>
    </row>
    <row r="173" spans="5:1024" ht="14.45" customHeight="1" x14ac:dyDescent="0.2">
      <c r="E173" s="59"/>
      <c r="H173"/>
      <c r="I173"/>
      <c r="AMI173"/>
      <c r="AMJ173"/>
    </row>
    <row r="174" spans="5:1024" ht="14.45" customHeight="1" x14ac:dyDescent="0.2">
      <c r="E174" s="59"/>
      <c r="H174"/>
      <c r="I174"/>
      <c r="AMI174"/>
      <c r="AMJ174"/>
    </row>
    <row r="175" spans="5:1024" ht="14.45" customHeight="1" x14ac:dyDescent="0.2">
      <c r="E175" s="59"/>
      <c r="H175"/>
      <c r="I175"/>
      <c r="AMI175"/>
      <c r="AMJ175"/>
    </row>
    <row r="176" spans="5:1024" ht="14.45" customHeight="1" x14ac:dyDescent="0.2">
      <c r="E176" s="59"/>
      <c r="H176"/>
      <c r="I176"/>
      <c r="AMI176"/>
      <c r="AMJ176"/>
    </row>
    <row r="177" spans="5:1024" ht="14.45" customHeight="1" x14ac:dyDescent="0.2">
      <c r="E177" s="59"/>
      <c r="H177"/>
      <c r="I177"/>
      <c r="AMI177"/>
      <c r="AMJ177"/>
    </row>
    <row r="178" spans="5:1024" ht="14.45" customHeight="1" x14ac:dyDescent="0.2">
      <c r="E178" s="59"/>
      <c r="H178"/>
      <c r="I178"/>
      <c r="AMI178"/>
      <c r="AMJ178"/>
    </row>
    <row r="179" spans="5:1024" ht="14.45" customHeight="1" x14ac:dyDescent="0.2">
      <c r="E179" s="59"/>
      <c r="H179"/>
      <c r="I179"/>
      <c r="AMI179"/>
      <c r="AMJ179"/>
    </row>
    <row r="180" spans="5:1024" ht="14.45" customHeight="1" x14ac:dyDescent="0.2">
      <c r="E180" s="59"/>
      <c r="H180"/>
      <c r="I180"/>
      <c r="AMI180"/>
      <c r="AMJ180"/>
    </row>
    <row r="181" spans="5:1024" ht="14.45" customHeight="1" x14ac:dyDescent="0.2">
      <c r="E181" s="59"/>
      <c r="H181"/>
      <c r="I181"/>
      <c r="AMI181"/>
      <c r="AMJ181"/>
    </row>
    <row r="182" spans="5:1024" ht="14.45" customHeight="1" x14ac:dyDescent="0.2">
      <c r="E182" s="59"/>
      <c r="H182"/>
      <c r="I182"/>
      <c r="AMI182"/>
      <c r="AMJ182"/>
    </row>
    <row r="183" spans="5:1024" ht="14.45" customHeight="1" x14ac:dyDescent="0.2">
      <c r="E183" s="59"/>
    </row>
    <row r="184" spans="5:1024" ht="14.45" customHeight="1" x14ac:dyDescent="0.2">
      <c r="E184" s="59"/>
    </row>
    <row r="185" spans="5:1024" ht="14.45" customHeight="1" x14ac:dyDescent="0.2">
      <c r="E185" s="59"/>
    </row>
    <row r="186" spans="5:1024" ht="14.45" customHeight="1" x14ac:dyDescent="0.2">
      <c r="E186" s="59"/>
    </row>
    <row r="187" spans="5:1024" ht="14.45" customHeight="1" x14ac:dyDescent="0.2">
      <c r="E187" s="59"/>
    </row>
    <row r="188" spans="5:1024" ht="14.45" customHeight="1" x14ac:dyDescent="0.2">
      <c r="E188" s="59"/>
    </row>
    <row r="189" spans="5:1024" ht="14.45" customHeight="1" x14ac:dyDescent="0.2">
      <c r="E189" s="59"/>
    </row>
    <row r="190" spans="5:1024" ht="14.45" customHeight="1" x14ac:dyDescent="0.2">
      <c r="E190" s="59"/>
    </row>
    <row r="191" spans="5:1024" ht="14.45" customHeight="1" x14ac:dyDescent="0.2">
      <c r="E191" s="59"/>
    </row>
    <row r="192" spans="5:1024" ht="14.45" customHeight="1" x14ac:dyDescent="0.2">
      <c r="E192" s="59"/>
    </row>
    <row r="193" spans="5:1024" ht="14.45" customHeight="1" x14ac:dyDescent="0.2">
      <c r="E193" s="59"/>
      <c r="H193"/>
      <c r="I193"/>
      <c r="AMI193"/>
      <c r="AMJ193"/>
    </row>
    <row r="194" spans="5:1024" ht="14.45" customHeight="1" x14ac:dyDescent="0.2">
      <c r="E194" s="59"/>
      <c r="H194"/>
      <c r="I194"/>
      <c r="AMI194"/>
      <c r="AMJ194"/>
    </row>
    <row r="195" spans="5:1024" ht="14.45" customHeight="1" x14ac:dyDescent="0.2">
      <c r="E195" s="59"/>
      <c r="H195"/>
      <c r="I195"/>
      <c r="AMI195"/>
      <c r="AMJ195"/>
    </row>
    <row r="196" spans="5:1024" ht="14.45" customHeight="1" x14ac:dyDescent="0.2">
      <c r="E196" s="59"/>
      <c r="H196"/>
      <c r="I196"/>
      <c r="AMI196"/>
      <c r="AMJ196"/>
    </row>
    <row r="197" spans="5:1024" ht="14.45" customHeight="1" x14ac:dyDescent="0.2">
      <c r="E197" s="59"/>
      <c r="H197"/>
      <c r="I197"/>
      <c r="AMI197"/>
      <c r="AMJ197"/>
    </row>
    <row r="198" spans="5:1024" ht="14.45" customHeight="1" x14ac:dyDescent="0.2">
      <c r="E198" s="59"/>
      <c r="H198"/>
      <c r="I198"/>
      <c r="AMI198"/>
      <c r="AMJ198"/>
    </row>
    <row r="199" spans="5:1024" ht="14.45" customHeight="1" x14ac:dyDescent="0.2">
      <c r="E199" s="59"/>
      <c r="H199"/>
      <c r="I199"/>
      <c r="AMI199"/>
      <c r="AMJ199"/>
    </row>
    <row r="200" spans="5:1024" ht="14.45" customHeight="1" x14ac:dyDescent="0.2">
      <c r="E200" s="59"/>
      <c r="H200"/>
      <c r="I200"/>
      <c r="AMI200"/>
      <c r="AMJ200"/>
    </row>
    <row r="201" spans="5:1024" ht="14.45" customHeight="1" x14ac:dyDescent="0.2">
      <c r="E201" s="59"/>
      <c r="H201"/>
      <c r="I201"/>
      <c r="AMI201"/>
      <c r="AMJ201"/>
    </row>
    <row r="202" spans="5:1024" ht="14.45" customHeight="1" x14ac:dyDescent="0.2">
      <c r="E202" s="59"/>
      <c r="H202"/>
      <c r="I202"/>
      <c r="AMI202"/>
      <c r="AMJ202"/>
    </row>
    <row r="203" spans="5:1024" ht="14.45" customHeight="1" x14ac:dyDescent="0.2">
      <c r="E203" s="59"/>
      <c r="H203"/>
      <c r="I203"/>
      <c r="AMI203"/>
      <c r="AMJ203"/>
    </row>
    <row r="204" spans="5:1024" ht="14.45" customHeight="1" x14ac:dyDescent="0.2">
      <c r="E204" s="59"/>
      <c r="H204"/>
      <c r="I204"/>
      <c r="AMI204"/>
      <c r="AMJ204"/>
    </row>
    <row r="205" spans="5:1024" ht="14.45" customHeight="1" x14ac:dyDescent="0.2">
      <c r="E205" s="59"/>
      <c r="H205"/>
      <c r="I205"/>
      <c r="AMI205"/>
      <c r="AMJ205"/>
    </row>
    <row r="206" spans="5:1024" ht="14.45" customHeight="1" x14ac:dyDescent="0.2">
      <c r="E206" s="59"/>
      <c r="H206"/>
      <c r="I206"/>
      <c r="AMI206"/>
      <c r="AMJ206"/>
    </row>
    <row r="207" spans="5:1024" ht="14.45" customHeight="1" x14ac:dyDescent="0.2">
      <c r="E207" s="59"/>
    </row>
    <row r="208" spans="5:1024" ht="14.45" customHeight="1" x14ac:dyDescent="0.2">
      <c r="E208" s="59"/>
    </row>
    <row r="209" spans="5:5" ht="14.45" customHeight="1" x14ac:dyDescent="0.2">
      <c r="E209" s="59"/>
    </row>
    <row r="210" spans="5:5" ht="14.45" customHeight="1" x14ac:dyDescent="0.2">
      <c r="E210" s="59"/>
    </row>
    <row r="211" spans="5:5" ht="14.45" customHeight="1" x14ac:dyDescent="0.2">
      <c r="E211" s="59"/>
    </row>
    <row r="212" spans="5:5" ht="14.45" customHeight="1" x14ac:dyDescent="0.2">
      <c r="E212" s="59"/>
    </row>
    <row r="213" spans="5:5" ht="14.45" customHeight="1" x14ac:dyDescent="0.2">
      <c r="E213" s="59"/>
    </row>
    <row r="214" spans="5:5" ht="14.45" customHeight="1" x14ac:dyDescent="0.2">
      <c r="E214" s="59"/>
    </row>
    <row r="215" spans="5:5" ht="14.45" customHeight="1" x14ac:dyDescent="0.2">
      <c r="E215" s="59"/>
    </row>
    <row r="216" spans="5:5" ht="14.45" customHeight="1" x14ac:dyDescent="0.2">
      <c r="E216" s="59"/>
    </row>
    <row r="217" spans="5:5" ht="14.45" customHeight="1" x14ac:dyDescent="0.2">
      <c r="E217" s="59"/>
    </row>
    <row r="218" spans="5:5" ht="14.45" customHeight="1" x14ac:dyDescent="0.2">
      <c r="E218" s="59"/>
    </row>
    <row r="219" spans="5:5" ht="14.45" customHeight="1" x14ac:dyDescent="0.2">
      <c r="E219" s="59"/>
    </row>
    <row r="220" spans="5:5" ht="14.45" customHeight="1" x14ac:dyDescent="0.2">
      <c r="E220" s="59"/>
    </row>
    <row r="221" spans="5:5" ht="14.45" customHeight="1" x14ac:dyDescent="0.2">
      <c r="E221" s="59"/>
    </row>
    <row r="222" spans="5:5" ht="14.45" customHeight="1" x14ac:dyDescent="0.2">
      <c r="E222" s="59"/>
    </row>
    <row r="223" spans="5:5" ht="14.45" customHeight="1" x14ac:dyDescent="0.2">
      <c r="E223" s="59"/>
    </row>
    <row r="224" spans="5:5" ht="14.45" customHeight="1" x14ac:dyDescent="0.2">
      <c r="E224" s="59"/>
    </row>
    <row r="225" spans="5:1024" ht="14.45" customHeight="1" x14ac:dyDescent="0.2">
      <c r="E225" s="59"/>
    </row>
    <row r="226" spans="5:1024" ht="14.45" customHeight="1" x14ac:dyDescent="0.2">
      <c r="E226" s="59"/>
    </row>
    <row r="227" spans="5:1024" ht="14.45" customHeight="1" x14ac:dyDescent="0.2">
      <c r="E227" s="59"/>
    </row>
    <row r="228" spans="5:1024" ht="14.45" customHeight="1" x14ac:dyDescent="0.2">
      <c r="E228" s="59"/>
    </row>
    <row r="229" spans="5:1024" ht="14.45" customHeight="1" x14ac:dyDescent="0.2">
      <c r="E229" s="59"/>
      <c r="H229"/>
      <c r="I229"/>
      <c r="AMI229"/>
      <c r="AMJ229"/>
    </row>
    <row r="230" spans="5:1024" ht="14.45" customHeight="1" x14ac:dyDescent="0.2">
      <c r="E230" s="59"/>
      <c r="H230"/>
      <c r="I230"/>
      <c r="AMI230"/>
      <c r="AMJ230"/>
    </row>
    <row r="231" spans="5:1024" ht="14.45" customHeight="1" x14ac:dyDescent="0.2">
      <c r="E231" s="59"/>
      <c r="H231"/>
      <c r="I231"/>
      <c r="AMI231"/>
      <c r="AMJ231"/>
    </row>
    <row r="232" spans="5:1024" ht="14.45" customHeight="1" x14ac:dyDescent="0.2">
      <c r="E232" s="59"/>
      <c r="H232"/>
      <c r="I232"/>
      <c r="AMI232"/>
      <c r="AMJ232"/>
    </row>
    <row r="233" spans="5:1024" ht="14.45" customHeight="1" x14ac:dyDescent="0.2">
      <c r="E233" s="59"/>
      <c r="H233"/>
      <c r="I233"/>
      <c r="AMI233"/>
      <c r="AMJ233"/>
    </row>
    <row r="234" spans="5:1024" ht="14.45" customHeight="1" x14ac:dyDescent="0.2">
      <c r="E234" s="59"/>
      <c r="H234"/>
      <c r="I234"/>
      <c r="AMI234"/>
      <c r="AMJ234"/>
    </row>
    <row r="235" spans="5:1024" ht="14.45" customHeight="1" x14ac:dyDescent="0.2">
      <c r="E235" s="59"/>
      <c r="H235"/>
      <c r="I235"/>
      <c r="AMI235"/>
      <c r="AMJ235"/>
    </row>
    <row r="236" spans="5:1024" ht="14.45" customHeight="1" x14ac:dyDescent="0.2">
      <c r="E236" s="59"/>
      <c r="H236"/>
      <c r="I236"/>
      <c r="AMI236"/>
      <c r="AMJ236"/>
    </row>
    <row r="237" spans="5:1024" ht="14.45" customHeight="1" x14ac:dyDescent="0.2">
      <c r="E237" s="59"/>
      <c r="H237"/>
      <c r="I237"/>
      <c r="AMI237"/>
      <c r="AMJ237"/>
    </row>
    <row r="238" spans="5:1024" ht="14.45" customHeight="1" x14ac:dyDescent="0.2">
      <c r="E238" s="59"/>
      <c r="H238"/>
      <c r="I238"/>
      <c r="AMI238"/>
      <c r="AMJ238"/>
    </row>
    <row r="239" spans="5:1024" ht="14.45" customHeight="1" x14ac:dyDescent="0.2">
      <c r="E239" s="59"/>
      <c r="H239"/>
      <c r="I239"/>
      <c r="AMI239"/>
      <c r="AMJ239"/>
    </row>
    <row r="240" spans="5:1024" ht="14.45" customHeight="1" x14ac:dyDescent="0.2">
      <c r="E240" s="59"/>
      <c r="H240"/>
      <c r="I240"/>
      <c r="AMI240"/>
      <c r="AMJ240"/>
    </row>
    <row r="241" spans="5:1024" ht="14.45" customHeight="1" x14ac:dyDescent="0.2">
      <c r="E241" s="59"/>
      <c r="H241"/>
      <c r="I241"/>
      <c r="AMI241"/>
      <c r="AMJ241"/>
    </row>
    <row r="242" spans="5:1024" ht="14.45" customHeight="1" x14ac:dyDescent="0.2">
      <c r="E242" s="59"/>
      <c r="H242"/>
      <c r="I242"/>
      <c r="AMI242"/>
      <c r="AMJ242"/>
    </row>
    <row r="243" spans="5:1024" ht="14.45" customHeight="1" x14ac:dyDescent="0.2">
      <c r="E243" s="59"/>
      <c r="H243"/>
      <c r="I243"/>
      <c r="AMI243"/>
      <c r="AMJ243"/>
    </row>
    <row r="244" spans="5:1024" ht="14.45" customHeight="1" x14ac:dyDescent="0.2">
      <c r="E244" s="59"/>
      <c r="H244"/>
      <c r="I244"/>
      <c r="AMI244"/>
      <c r="AMJ244"/>
    </row>
    <row r="245" spans="5:1024" ht="14.45" customHeight="1" x14ac:dyDescent="0.2">
      <c r="E245" s="59"/>
      <c r="H245"/>
      <c r="I245"/>
      <c r="AMI245"/>
      <c r="AMJ245"/>
    </row>
    <row r="246" spans="5:1024" ht="14.45" customHeight="1" x14ac:dyDescent="0.2">
      <c r="E246" s="59"/>
      <c r="H246"/>
      <c r="I246"/>
      <c r="AMI246"/>
      <c r="AMJ246"/>
    </row>
    <row r="247" spans="5:1024" ht="14.45" customHeight="1" x14ac:dyDescent="0.2">
      <c r="E247" s="59"/>
      <c r="H247"/>
      <c r="I247"/>
      <c r="AMI247"/>
      <c r="AMJ247"/>
    </row>
    <row r="248" spans="5:1024" ht="14.45" customHeight="1" x14ac:dyDescent="0.2">
      <c r="E248" s="59"/>
    </row>
    <row r="249" spans="5:1024" ht="14.45" customHeight="1" x14ac:dyDescent="0.2">
      <c r="E249" s="59"/>
    </row>
    <row r="250" spans="5:1024" ht="14.45" customHeight="1" x14ac:dyDescent="0.2">
      <c r="E250" s="59"/>
    </row>
    <row r="251" spans="5:1024" ht="14.45" customHeight="1" x14ac:dyDescent="0.2">
      <c r="E251" s="59"/>
      <c r="H251"/>
      <c r="I251"/>
      <c r="AMI251"/>
      <c r="AMJ251"/>
    </row>
    <row r="252" spans="5:1024" ht="14.45" customHeight="1" x14ac:dyDescent="0.2">
      <c r="E252" s="59"/>
      <c r="H252"/>
      <c r="I252"/>
      <c r="AMI252"/>
      <c r="AMJ252"/>
    </row>
    <row r="253" spans="5:1024" ht="14.45" customHeight="1" x14ac:dyDescent="0.2">
      <c r="E253" s="59"/>
      <c r="H253"/>
      <c r="I253"/>
      <c r="AMI253"/>
      <c r="AMJ253"/>
    </row>
    <row r="254" spans="5:1024" ht="14.45" customHeight="1" x14ac:dyDescent="0.2">
      <c r="E254" s="59"/>
      <c r="H254"/>
      <c r="I254"/>
      <c r="AMI254"/>
      <c r="AMJ254"/>
    </row>
    <row r="255" spans="5:1024" ht="14.45" customHeight="1" x14ac:dyDescent="0.2">
      <c r="E255" s="59"/>
      <c r="H255"/>
      <c r="I255"/>
      <c r="AMI255"/>
      <c r="AMJ255"/>
    </row>
    <row r="256" spans="5:1024" ht="14.45" customHeight="1" x14ac:dyDescent="0.2">
      <c r="E256" s="59"/>
      <c r="H256"/>
      <c r="I256"/>
      <c r="AMI256"/>
      <c r="AMJ256"/>
    </row>
    <row r="257" spans="5:1024" ht="14.45" customHeight="1" x14ac:dyDescent="0.2">
      <c r="E257" s="59"/>
      <c r="H257"/>
      <c r="I257"/>
      <c r="AMI257"/>
      <c r="AMJ257"/>
    </row>
    <row r="258" spans="5:1024" ht="14.45" customHeight="1" x14ac:dyDescent="0.2">
      <c r="E258" s="59"/>
      <c r="H258"/>
      <c r="I258"/>
      <c r="AMI258"/>
      <c r="AMJ258"/>
    </row>
    <row r="259" spans="5:1024" ht="14.45" customHeight="1" x14ac:dyDescent="0.2">
      <c r="E259" s="59"/>
      <c r="H259"/>
      <c r="I259"/>
      <c r="AMI259"/>
      <c r="AMJ259"/>
    </row>
    <row r="260" spans="5:1024" ht="14.45" customHeight="1" x14ac:dyDescent="0.2">
      <c r="E260" s="59"/>
      <c r="H260"/>
      <c r="I260"/>
      <c r="AMI260"/>
      <c r="AMJ260"/>
    </row>
    <row r="261" spans="5:1024" ht="14.45" customHeight="1" x14ac:dyDescent="0.2">
      <c r="E261" s="59"/>
      <c r="H261"/>
      <c r="I261"/>
      <c r="AMI261"/>
      <c r="AMJ261"/>
    </row>
    <row r="262" spans="5:1024" ht="14.45" customHeight="1" x14ac:dyDescent="0.2">
      <c r="E262" s="59"/>
      <c r="H262"/>
      <c r="I262"/>
      <c r="AMI262"/>
      <c r="AMJ262"/>
    </row>
    <row r="263" spans="5:1024" ht="14.45" customHeight="1" x14ac:dyDescent="0.2">
      <c r="E263" s="59"/>
      <c r="H263"/>
      <c r="I263"/>
      <c r="AMI263"/>
      <c r="AMJ263"/>
    </row>
    <row r="264" spans="5:1024" ht="14.45" customHeight="1" x14ac:dyDescent="0.2">
      <c r="E264" s="59"/>
      <c r="H264"/>
      <c r="I264"/>
      <c r="AMI264"/>
      <c r="AMJ264"/>
    </row>
    <row r="265" spans="5:1024" ht="14.45" customHeight="1" x14ac:dyDescent="0.2">
      <c r="E265" s="59"/>
      <c r="H265"/>
      <c r="I265"/>
      <c r="AMI265"/>
      <c r="AMJ265"/>
    </row>
    <row r="266" spans="5:1024" ht="14.45" customHeight="1" x14ac:dyDescent="0.2">
      <c r="E266" s="59"/>
      <c r="H266"/>
      <c r="I266"/>
      <c r="AMI266"/>
      <c r="AMJ266"/>
    </row>
    <row r="267" spans="5:1024" ht="14.45" customHeight="1" x14ac:dyDescent="0.2">
      <c r="E267" s="59"/>
      <c r="H267"/>
      <c r="I267"/>
      <c r="AMI267"/>
      <c r="AMJ267"/>
    </row>
    <row r="268" spans="5:1024" ht="14.45" customHeight="1" x14ac:dyDescent="0.2">
      <c r="E268" s="59"/>
      <c r="H268"/>
      <c r="I268"/>
      <c r="AMI268"/>
      <c r="AMJ268"/>
    </row>
    <row r="269" spans="5:1024" ht="14.45" customHeight="1" x14ac:dyDescent="0.2">
      <c r="E269" s="59"/>
      <c r="H269"/>
      <c r="I269"/>
      <c r="AMI269"/>
      <c r="AMJ269"/>
    </row>
    <row r="270" spans="5:1024" ht="14.45" customHeight="1" x14ac:dyDescent="0.2">
      <c r="E270" s="59"/>
      <c r="H270"/>
      <c r="I270"/>
      <c r="AMI270"/>
      <c r="AMJ270"/>
    </row>
    <row r="271" spans="5:1024" ht="14.45" customHeight="1" x14ac:dyDescent="0.2">
      <c r="E271" s="59"/>
      <c r="H271"/>
      <c r="I271"/>
      <c r="AMI271"/>
      <c r="AMJ271"/>
    </row>
    <row r="272" spans="5:1024" ht="14.45" customHeight="1" x14ac:dyDescent="0.2">
      <c r="E272" s="59"/>
      <c r="H272"/>
      <c r="I272"/>
      <c r="AMI272"/>
      <c r="AMJ272"/>
    </row>
    <row r="273" spans="5:1024" ht="14.45" customHeight="1" x14ac:dyDescent="0.2">
      <c r="E273" s="59"/>
      <c r="H273"/>
      <c r="I273"/>
      <c r="AMI273"/>
      <c r="AMJ273"/>
    </row>
    <row r="274" spans="5:1024" ht="14.45" customHeight="1" x14ac:dyDescent="0.2">
      <c r="E274" s="59"/>
      <c r="H274"/>
      <c r="I274"/>
      <c r="AMI274"/>
      <c r="AMJ274"/>
    </row>
    <row r="275" spans="5:1024" ht="14.45" customHeight="1" x14ac:dyDescent="0.2">
      <c r="E275" s="59"/>
      <c r="H275"/>
      <c r="I275"/>
      <c r="AMI275"/>
      <c r="AMJ275"/>
    </row>
    <row r="276" spans="5:1024" ht="14.45" customHeight="1" x14ac:dyDescent="0.2">
      <c r="E276" s="59"/>
      <c r="H276"/>
      <c r="I276"/>
      <c r="AMI276"/>
      <c r="AMJ276"/>
    </row>
    <row r="277" spans="5:1024" ht="14.45" customHeight="1" x14ac:dyDescent="0.2">
      <c r="E277" s="59"/>
      <c r="H277"/>
      <c r="I277"/>
      <c r="AMI277"/>
      <c r="AMJ277"/>
    </row>
    <row r="278" spans="5:1024" ht="14.45" customHeight="1" x14ac:dyDescent="0.2">
      <c r="E278" s="59"/>
      <c r="H278"/>
      <c r="I278"/>
      <c r="AMI278"/>
      <c r="AMJ278"/>
    </row>
    <row r="279" spans="5:1024" ht="14.45" customHeight="1" x14ac:dyDescent="0.2">
      <c r="E279" s="59"/>
      <c r="H279"/>
      <c r="I279"/>
      <c r="AMI279"/>
      <c r="AMJ279"/>
    </row>
    <row r="280" spans="5:1024" ht="14.45" customHeight="1" x14ac:dyDescent="0.2">
      <c r="E280" s="59"/>
      <c r="H280"/>
      <c r="I280"/>
      <c r="AMI280"/>
      <c r="AMJ280"/>
    </row>
    <row r="281" spans="5:1024" ht="14.45" customHeight="1" x14ac:dyDescent="0.2">
      <c r="E281" s="59"/>
      <c r="H281"/>
      <c r="I281"/>
      <c r="AMI281"/>
      <c r="AMJ281"/>
    </row>
    <row r="282" spans="5:1024" ht="14.45" customHeight="1" x14ac:dyDescent="0.2">
      <c r="E282" s="59"/>
    </row>
    <row r="283" spans="5:1024" ht="14.45" customHeight="1" x14ac:dyDescent="0.2">
      <c r="E283" s="59"/>
    </row>
    <row r="284" spans="5:1024" ht="14.45" customHeight="1" x14ac:dyDescent="0.2">
      <c r="E284" s="59"/>
    </row>
    <row r="285" spans="5:1024" ht="14.45" customHeight="1" x14ac:dyDescent="0.2">
      <c r="E285" s="59"/>
    </row>
    <row r="286" spans="5:1024" ht="14.45" customHeight="1" x14ac:dyDescent="0.2">
      <c r="E286" s="59"/>
    </row>
    <row r="287" spans="5:1024" ht="14.45" customHeight="1" x14ac:dyDescent="0.2">
      <c r="E287" s="59"/>
    </row>
    <row r="288" spans="5:1024" ht="14.45" customHeight="1" x14ac:dyDescent="0.2">
      <c r="E288" s="59"/>
    </row>
    <row r="289" spans="5:6" ht="14.45" customHeight="1" x14ac:dyDescent="0.2">
      <c r="E289" s="59"/>
    </row>
    <row r="290" spans="5:6" ht="14.45" customHeight="1" x14ac:dyDescent="0.2">
      <c r="E290" s="59"/>
    </row>
    <row r="291" spans="5:6" ht="14.45" customHeight="1" x14ac:dyDescent="0.2">
      <c r="E291" s="59"/>
    </row>
    <row r="292" spans="5:6" ht="14.45" customHeight="1" x14ac:dyDescent="0.2">
      <c r="E292" s="59"/>
    </row>
    <row r="293" spans="5:6" ht="14.45" customHeight="1" x14ac:dyDescent="0.2">
      <c r="E293" s="59"/>
    </row>
    <row r="294" spans="5:6" ht="14.45" customHeight="1" x14ac:dyDescent="0.2">
      <c r="E294" s="59"/>
    </row>
    <row r="295" spans="5:6" ht="14.45" customHeight="1" x14ac:dyDescent="0.2">
      <c r="E295" s="59"/>
    </row>
    <row r="296" spans="5:6" ht="14.45" customHeight="1" x14ac:dyDescent="0.2">
      <c r="E296" s="59"/>
    </row>
    <row r="297" spans="5:6" ht="14.45" customHeight="1" x14ac:dyDescent="0.2">
      <c r="E297" s="59"/>
    </row>
    <row r="298" spans="5:6" ht="14.45" customHeight="1" x14ac:dyDescent="0.2">
      <c r="E298" s="59"/>
    </row>
    <row r="299" spans="5:6" ht="14.45" customHeight="1" x14ac:dyDescent="0.2">
      <c r="E299" s="59"/>
    </row>
    <row r="300" spans="5:6" ht="14.45" customHeight="1" x14ac:dyDescent="0.2">
      <c r="E300" s="59"/>
      <c r="F300" s="63"/>
    </row>
    <row r="301" spans="5:6" ht="14.45" customHeight="1" x14ac:dyDescent="0.2">
      <c r="E301" s="59"/>
    </row>
    <row r="302" spans="5:6" ht="14.45" customHeight="1" x14ac:dyDescent="0.2">
      <c r="E302" s="59"/>
    </row>
    <row r="303" spans="5:6" ht="14.45" customHeight="1" x14ac:dyDescent="0.2">
      <c r="E303" s="59"/>
    </row>
    <row r="304" spans="5:6" ht="14.45" customHeight="1" x14ac:dyDescent="0.2">
      <c r="E304" s="59"/>
    </row>
    <row r="305" spans="5:5" ht="14.45" customHeight="1" x14ac:dyDescent="0.2">
      <c r="E305" s="59"/>
    </row>
    <row r="306" spans="5:5" ht="14.45" customHeight="1" x14ac:dyDescent="0.2">
      <c r="E306" s="59"/>
    </row>
    <row r="307" spans="5:5" ht="14.45" customHeight="1" x14ac:dyDescent="0.2">
      <c r="E307" s="59"/>
    </row>
    <row r="308" spans="5:5" ht="14.45" customHeight="1" x14ac:dyDescent="0.2">
      <c r="E308" s="59"/>
    </row>
    <row r="309" spans="5:5" ht="14.45" customHeight="1" x14ac:dyDescent="0.2">
      <c r="E309" s="59"/>
    </row>
    <row r="310" spans="5:5" ht="14.45" customHeight="1" x14ac:dyDescent="0.2">
      <c r="E310" s="59"/>
    </row>
    <row r="311" spans="5:5" ht="14.45" customHeight="1" x14ac:dyDescent="0.2">
      <c r="E311" s="59"/>
    </row>
    <row r="312" spans="5:5" ht="14.45" customHeight="1" x14ac:dyDescent="0.2">
      <c r="E312" s="59"/>
    </row>
    <row r="313" spans="5:5" ht="14.45" customHeight="1" x14ac:dyDescent="0.2">
      <c r="E313" s="59"/>
    </row>
    <row r="314" spans="5:5" ht="14.45" customHeight="1" x14ac:dyDescent="0.2">
      <c r="E314" s="59"/>
    </row>
    <row r="315" spans="5:5" ht="14.45" customHeight="1" x14ac:dyDescent="0.2">
      <c r="E315" s="59"/>
    </row>
    <row r="316" spans="5:5" ht="14.45" customHeight="1" x14ac:dyDescent="0.2">
      <c r="E316" s="59"/>
    </row>
    <row r="317" spans="5:5" ht="14.45" customHeight="1" x14ac:dyDescent="0.2">
      <c r="E317" s="59"/>
    </row>
    <row r="318" spans="5:5" ht="14.45" customHeight="1" x14ac:dyDescent="0.2">
      <c r="E318" s="59"/>
    </row>
    <row r="319" spans="5:5" ht="14.45" customHeight="1" x14ac:dyDescent="0.2">
      <c r="E319" s="59"/>
    </row>
    <row r="320" spans="5:5" ht="14.45" customHeight="1" x14ac:dyDescent="0.2">
      <c r="E320" s="59"/>
    </row>
    <row r="321" spans="5:5" ht="14.45" customHeight="1" x14ac:dyDescent="0.2">
      <c r="E321" s="59"/>
    </row>
    <row r="322" spans="5:5" ht="14.45" customHeight="1" x14ac:dyDescent="0.2">
      <c r="E322" s="59"/>
    </row>
    <row r="323" spans="5:5" ht="14.45" customHeight="1" x14ac:dyDescent="0.2">
      <c r="E323" s="59"/>
    </row>
    <row r="324" spans="5:5" ht="14.45" customHeight="1" x14ac:dyDescent="0.2">
      <c r="E324" s="59"/>
    </row>
    <row r="325" spans="5:5" ht="14.45" customHeight="1" x14ac:dyDescent="0.2">
      <c r="E325" s="59"/>
    </row>
    <row r="326" spans="5:5" ht="14.45" customHeight="1" x14ac:dyDescent="0.2">
      <c r="E326" s="59"/>
    </row>
    <row r="327" spans="5:5" ht="14.45" customHeight="1" x14ac:dyDescent="0.2">
      <c r="E327" s="59"/>
    </row>
    <row r="328" spans="5:5" ht="14.45" customHeight="1" x14ac:dyDescent="0.2">
      <c r="E328" s="59"/>
    </row>
    <row r="329" spans="5:5" ht="14.45" customHeight="1" x14ac:dyDescent="0.2">
      <c r="E329" s="59"/>
    </row>
    <row r="330" spans="5:5" ht="14.45" customHeight="1" x14ac:dyDescent="0.2">
      <c r="E330" s="59"/>
    </row>
    <row r="331" spans="5:5" ht="14.45" customHeight="1" x14ac:dyDescent="0.2">
      <c r="E331" s="59"/>
    </row>
    <row r="332" spans="5:5" ht="14.45" customHeight="1" x14ac:dyDescent="0.2">
      <c r="E332" s="59"/>
    </row>
    <row r="333" spans="5:5" ht="14.45" customHeight="1" x14ac:dyDescent="0.2">
      <c r="E333" s="59"/>
    </row>
    <row r="334" spans="5:5" ht="14.45" customHeight="1" x14ac:dyDescent="0.2">
      <c r="E334" s="59"/>
    </row>
    <row r="335" spans="5:5" ht="14.45" customHeight="1" x14ac:dyDescent="0.2">
      <c r="E335" s="59"/>
    </row>
    <row r="336" spans="5:5" ht="14.45" customHeight="1" x14ac:dyDescent="0.2">
      <c r="E336" s="59"/>
    </row>
    <row r="337" spans="5:5" ht="14.45" customHeight="1" x14ac:dyDescent="0.2">
      <c r="E337" s="59"/>
    </row>
    <row r="338" spans="5:5" ht="14.45" customHeight="1" x14ac:dyDescent="0.2">
      <c r="E338" s="59"/>
    </row>
    <row r="339" spans="5:5" ht="14.45" customHeight="1" x14ac:dyDescent="0.2">
      <c r="E339" s="59"/>
    </row>
    <row r="340" spans="5:5" ht="14.45" customHeight="1" x14ac:dyDescent="0.2">
      <c r="E340" s="59"/>
    </row>
    <row r="341" spans="5:5" ht="14.45" customHeight="1" x14ac:dyDescent="0.2">
      <c r="E341" s="59"/>
    </row>
    <row r="342" spans="5:5" ht="14.45" customHeight="1" x14ac:dyDescent="0.2">
      <c r="E342" s="59"/>
    </row>
    <row r="343" spans="5:5" ht="14.45" customHeight="1" x14ac:dyDescent="0.2">
      <c r="E343" s="59"/>
    </row>
    <row r="344" spans="5:5" ht="14.45" customHeight="1" x14ac:dyDescent="0.2">
      <c r="E344" s="59"/>
    </row>
    <row r="345" spans="5:5" ht="14.45" customHeight="1" x14ac:dyDescent="0.2">
      <c r="E345" s="59"/>
    </row>
    <row r="346" spans="5:5" ht="14.45" customHeight="1" x14ac:dyDescent="0.2">
      <c r="E346" s="59"/>
    </row>
    <row r="347" spans="5:5" ht="14.45" customHeight="1" x14ac:dyDescent="0.2">
      <c r="E347" s="59"/>
    </row>
    <row r="348" spans="5:5" ht="14.45" customHeight="1" x14ac:dyDescent="0.2">
      <c r="E348" s="59"/>
    </row>
    <row r="349" spans="5:5" ht="14.45" customHeight="1" x14ac:dyDescent="0.2">
      <c r="E349" s="59"/>
    </row>
    <row r="350" spans="5:5" ht="14.45" customHeight="1" x14ac:dyDescent="0.2">
      <c r="E350" s="59"/>
    </row>
    <row r="351" spans="5:5" ht="14.45" customHeight="1" x14ac:dyDescent="0.2">
      <c r="E351" s="59"/>
    </row>
    <row r="352" spans="5:5" ht="14.45" customHeight="1" x14ac:dyDescent="0.2">
      <c r="E352" s="59"/>
    </row>
    <row r="353" spans="5:5" ht="14.45" customHeight="1" x14ac:dyDescent="0.2">
      <c r="E353" s="59"/>
    </row>
    <row r="354" spans="5:5" ht="14.45" customHeight="1" x14ac:dyDescent="0.2">
      <c r="E354" s="59"/>
    </row>
    <row r="355" spans="5:5" ht="14.45" customHeight="1" x14ac:dyDescent="0.2">
      <c r="E355" s="59"/>
    </row>
    <row r="356" spans="5:5" ht="14.45" customHeight="1" x14ac:dyDescent="0.2">
      <c r="E356" s="59"/>
    </row>
    <row r="357" spans="5:5" ht="14.45" customHeight="1" x14ac:dyDescent="0.2">
      <c r="E357" s="59"/>
    </row>
    <row r="358" spans="5:5" ht="14.45" customHeight="1" x14ac:dyDescent="0.2">
      <c r="E358" s="59"/>
    </row>
    <row r="359" spans="5:5" ht="14.45" customHeight="1" x14ac:dyDescent="0.2">
      <c r="E359" s="59"/>
    </row>
    <row r="360" spans="5:5" ht="14.45" customHeight="1" x14ac:dyDescent="0.2">
      <c r="E360" s="59"/>
    </row>
    <row r="361" spans="5:5" ht="14.45" customHeight="1" x14ac:dyDescent="0.2">
      <c r="E361" s="59"/>
    </row>
    <row r="362" spans="5:5" ht="14.45" customHeight="1" x14ac:dyDescent="0.2">
      <c r="E362" s="59"/>
    </row>
    <row r="363" spans="5:5" ht="14.45" customHeight="1" x14ac:dyDescent="0.2">
      <c r="E363" s="59"/>
    </row>
    <row r="364" spans="5:5" ht="14.45" customHeight="1" x14ac:dyDescent="0.2">
      <c r="E364" s="59"/>
    </row>
    <row r="365" spans="5:5" ht="14.45" customHeight="1" x14ac:dyDescent="0.2">
      <c r="E365" s="59"/>
    </row>
    <row r="366" spans="5:5" ht="14.45" customHeight="1" x14ac:dyDescent="0.2">
      <c r="E366" s="59"/>
    </row>
    <row r="367" spans="5:5" ht="14.45" customHeight="1" x14ac:dyDescent="0.2">
      <c r="E367" s="59"/>
    </row>
    <row r="368" spans="5:5" ht="14.45" customHeight="1" x14ac:dyDescent="0.2">
      <c r="E368" s="59"/>
    </row>
    <row r="369" spans="4:7" ht="14.45" customHeight="1" x14ac:dyDescent="0.2">
      <c r="E369" s="59"/>
    </row>
    <row r="370" spans="4:7" ht="14.45" customHeight="1" x14ac:dyDescent="0.2">
      <c r="E370" s="59"/>
    </row>
    <row r="371" spans="4:7" ht="14.45" customHeight="1" x14ac:dyDescent="0.2">
      <c r="D371"/>
      <c r="E371"/>
      <c r="F371"/>
      <c r="G371"/>
    </row>
    <row r="372" spans="4:7" ht="14.45" customHeight="1" x14ac:dyDescent="0.2">
      <c r="E372" s="59"/>
    </row>
    <row r="383" spans="4:7" ht="14.45" customHeight="1" x14ac:dyDescent="0.2">
      <c r="E383" s="59"/>
    </row>
    <row r="384" spans="4:7" ht="14.45" customHeight="1" x14ac:dyDescent="0.2">
      <c r="E384" s="59"/>
    </row>
    <row r="1048574" ht="11.85" customHeight="1" x14ac:dyDescent="0.2"/>
    <row r="1048575" ht="12.75" customHeight="1" x14ac:dyDescent="0.2"/>
    <row r="1048576" ht="12.75" customHeight="1" x14ac:dyDescent="0.2"/>
  </sheetData>
  <sortState ref="A2:B7">
    <sortCondition ref="B2:B7"/>
  </sortState>
  <pageMargins left="0" right="0" top="0.39410000000000006" bottom="0.39410000000000006" header="0" footer="0"/>
  <pageSetup fitToWidth="0" fitToHeight="0" pageOrder="overThenDown" orientation="landscape" useFirstPageNumber="1" verticalDpi="0" r:id="rId1"/>
  <headerFooter>
    <oddHeader>&amp;C&amp;A</oddHeader>
    <oddFooter>&amp;CPage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1130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Quiz</vt:lpstr>
      <vt:lpstr>Summaries</vt:lpstr>
      <vt:lpstr>Calculations</vt:lpstr>
      <vt:lpstr>Basic</vt:lpstr>
      <vt:lpstr>Lists</vt:lpstr>
      <vt:lpstr>Div</vt:lpstr>
      <vt:lpstr>Divisions</vt:lpstr>
      <vt:lpstr>Overtime</vt:lpstr>
      <vt:lpstr>Quiz!Print_Area</vt:lpstr>
      <vt:lpstr>Summaries!Print_Area</vt:lpstr>
      <vt:lpstr>Qcolumn</vt:lpstr>
      <vt:lpstr>Qstart</vt:lpstr>
      <vt:lpstr>Quizout</vt:lpstr>
      <vt:lpstr>Tcolumn</vt:lpstr>
      <vt:lpstr>Team1</vt:lpstr>
      <vt:lpstr>Team2</vt:lpstr>
      <vt:lpstr>Team3</vt:lpstr>
      <vt:lpstr>TeamPoints</vt:lpstr>
      <vt:lpstr>TotalPoints</vt:lpstr>
      <vt:lpstr>Tstart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Osterlund</dc:creator>
  <cp:lastModifiedBy>Philip</cp:lastModifiedBy>
  <cp:revision>3</cp:revision>
  <cp:lastPrinted>2020-12-02T03:36:52Z</cp:lastPrinted>
  <dcterms:created xsi:type="dcterms:W3CDTF">2017-07-10T21:17:35Z</dcterms:created>
  <dcterms:modified xsi:type="dcterms:W3CDTF">2021-03-27T20:42:53Z</dcterms:modified>
</cp:coreProperties>
</file>